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rudologia39-my.sharepoint.com/personal/thomas_vannieuwenhuyse_rudologia_fr/Documents/Documents/00_Projets/14 -  OCAD3E - Recyclabilité/01_réalisation/Outil/"/>
    </mc:Choice>
  </mc:AlternateContent>
  <xr:revisionPtr revIDLastSave="58" documentId="8_{D96A6EFB-1704-44F7-827C-D635F5BCD2A8}" xr6:coauthVersionLast="47" xr6:coauthVersionMax="47" xr10:uidLastSave="{AEBA6B41-8CDD-4231-8DFF-79B9E3DFDC68}"/>
  <workbookProtection workbookAlgorithmName="SHA-512" workbookHashValue="xxer1DsKrYiM/Y7WsJWjRpItNnXvUNXeQ4H/sHZZ8LMI34QTDeLyYfI3w8fwjaOGi2RVpsNSsgtIiHrPWfnbzw==" workbookSaltValue="9B7aeqhoPKGtu0qphq62lw==" workbookSpinCount="100000" lockStructure="1"/>
  <bookViews>
    <workbookView xWindow="-110" yWindow="490" windowWidth="19420" windowHeight="10420" tabRatio="891" xr2:uid="{00000000-000D-0000-FFFF-FFFF00000000}"/>
  </bookViews>
  <sheets>
    <sheet name="Introduction" sheetId="10" r:id="rId1"/>
    <sheet name="User guide" sheetId="7" r:id="rId2"/>
    <sheet name="0.Product identification" sheetId="15" r:id="rId3"/>
    <sheet name="1.Battery removal" sheetId="22" r:id="rId4"/>
    <sheet name="2.Presumption of recyclability" sheetId="23" r:id="rId5"/>
    <sheet name="3.Materials balance" sheetId="1" r:id="rId6"/>
    <sheet name="4.Disruptive linkages" sheetId="26" r:id="rId7"/>
    <sheet name="RESULTS" sheetId="27" r:id="rId8"/>
    <sheet name="INFO_Materials recyclability" sheetId="18" r:id="rId9"/>
    <sheet name="INFO_Versions" sheetId="19" r:id="rId10"/>
    <sheet name="BDD" sheetId="6" state="hidden" r:id="rId11"/>
  </sheets>
  <definedNames>
    <definedName name="_ftn1" localSheetId="10">BDD!#REF!</definedName>
    <definedName name="_ftn1" localSheetId="7">RESULTS!#REF!</definedName>
    <definedName name="_ftnref1" localSheetId="10">BDD!#REF!</definedName>
    <definedName name="_ftnref1" localSheetId="7">RESULTS!#REF!</definedName>
    <definedName name="Charge_list">#REF!</definedName>
    <definedName name="charge001">#REF!</definedName>
    <definedName name="charge002">#REF!</definedName>
    <definedName name="charge003">#REF!</definedName>
    <definedName name="charge004">#REF!</definedName>
    <definedName name="charge005">#REF!</definedName>
    <definedName name="charge006">#REF!</definedName>
    <definedName name="charge007">#REF!</definedName>
    <definedName name="charge008">#REF!</definedName>
    <definedName name="charge009">#REF!</definedName>
    <definedName name="charge010">#REF!</definedName>
    <definedName name="charge011">#REF!</definedName>
    <definedName name="charge012">#REF!</definedName>
    <definedName name="charge013">#REF!</definedName>
    <definedName name="charge014">#REF!</definedName>
    <definedName name="charge015">#REF!</definedName>
    <definedName name="charge016">#REF!</definedName>
    <definedName name="charge017">#REF!</definedName>
    <definedName name="charge018">#REF!</definedName>
    <definedName name="charge019">#REF!</definedName>
    <definedName name="charge020">#REF!</definedName>
    <definedName name="charge021">#REF!</definedName>
    <definedName name="charge022">#REF!</definedName>
    <definedName name="charge023">#REF!</definedName>
    <definedName name="charge024">#REF!</definedName>
    <definedName name="charge025">#REF!</definedName>
    <definedName name="charge026">#REF!</definedName>
    <definedName name="charge027">#REF!</definedName>
    <definedName name="charge028">#REF!</definedName>
    <definedName name="charge029">#REF!</definedName>
    <definedName name="charge030">#REF!</definedName>
    <definedName name="charge031">#REF!</definedName>
    <definedName name="charge032">#REF!</definedName>
    <definedName name="charge033">#REF!</definedName>
    <definedName name="charge034">#REF!</definedName>
    <definedName name="charge035">#REF!</definedName>
    <definedName name="charge036">#REF!</definedName>
    <definedName name="charge037">#REF!</definedName>
    <definedName name="charge038">#REF!</definedName>
    <definedName name="charge039">#REF!</definedName>
    <definedName name="charge040">#REF!</definedName>
    <definedName name="charge041">#REF!</definedName>
    <definedName name="charge042">#REF!</definedName>
    <definedName name="charge043">#REF!</definedName>
    <definedName name="charge044">#REF!</definedName>
    <definedName name="charge045">#REF!</definedName>
    <definedName name="charge046">#REF!</definedName>
    <definedName name="charge047">#REF!</definedName>
    <definedName name="charge048">#REF!</definedName>
    <definedName name="charge049">#REF!</definedName>
    <definedName name="charge050">#REF!</definedName>
    <definedName name="charge051">#REF!</definedName>
    <definedName name="charge052">#REF!</definedName>
    <definedName name="charge053">#REF!</definedName>
    <definedName name="charge054">#REF!</definedName>
    <definedName name="charge055">#REF!</definedName>
    <definedName name="charge056">#REF!</definedName>
    <definedName name="charge057">#REF!</definedName>
    <definedName name="charge058">#REF!</definedName>
    <definedName name="charge059">#REF!</definedName>
    <definedName name="charge060">#REF!</definedName>
    <definedName name="charge061">#REF!</definedName>
    <definedName name="charge062">#REF!</definedName>
    <definedName name="charge063">#REF!</definedName>
    <definedName name="charge064">#REF!</definedName>
    <definedName name="charge065">#REF!</definedName>
    <definedName name="charge066">#REF!</definedName>
    <definedName name="charge067">#REF!</definedName>
    <definedName name="charge068">#REF!</definedName>
    <definedName name="charge069">#REF!</definedName>
    <definedName name="charge070">#REF!</definedName>
    <definedName name="charge071">#REF!</definedName>
    <definedName name="charge072">#REF!</definedName>
    <definedName name="charge073">#REF!</definedName>
    <definedName name="charge074">#REF!</definedName>
    <definedName name="charge075">#REF!</definedName>
    <definedName name="Coating_list">#REF!</definedName>
    <definedName name="coating001">#REF!</definedName>
    <definedName name="coating002">#REF!</definedName>
    <definedName name="coating003">#REF!</definedName>
    <definedName name="coating004">#REF!</definedName>
    <definedName name="coating005">#REF!</definedName>
    <definedName name="coating006">#REF!</definedName>
    <definedName name="coating007">#REF!</definedName>
    <definedName name="coating008">#REF!</definedName>
    <definedName name="coating009">#REF!</definedName>
    <definedName name="coating010">#REF!</definedName>
    <definedName name="coating011">#REF!</definedName>
    <definedName name="coating012">#REF!</definedName>
    <definedName name="coating013">#REF!</definedName>
    <definedName name="coating014">#REF!</definedName>
    <definedName name="coating015">#REF!</definedName>
    <definedName name="coating016">#REF!</definedName>
    <definedName name="coating017">#REF!</definedName>
    <definedName name="coating018">#REF!</definedName>
    <definedName name="coating019">#REF!</definedName>
    <definedName name="coating020">#REF!</definedName>
    <definedName name="coating021">#REF!</definedName>
    <definedName name="coating022">#REF!</definedName>
    <definedName name="coating023">#REF!</definedName>
    <definedName name="coating024">#REF!</definedName>
    <definedName name="coating025">#REF!</definedName>
    <definedName name="coating026">#REF!</definedName>
    <definedName name="coating027">#REF!</definedName>
    <definedName name="coating028">#REF!</definedName>
    <definedName name="coating029">#REF!</definedName>
    <definedName name="coating030">#REF!</definedName>
    <definedName name="coating031">#REF!</definedName>
    <definedName name="coating032">#REF!</definedName>
    <definedName name="coating033">#REF!</definedName>
    <definedName name="coating034">#REF!</definedName>
    <definedName name="coating035">#REF!</definedName>
    <definedName name="coating036">#REF!</definedName>
    <definedName name="coating037">#REF!</definedName>
    <definedName name="coating038">#REF!</definedName>
    <definedName name="coating039">#REF!</definedName>
    <definedName name="coating040">#REF!</definedName>
    <definedName name="coating041">#REF!</definedName>
    <definedName name="coating042">#REF!</definedName>
    <definedName name="coating043">#REF!</definedName>
    <definedName name="coating044">#REF!</definedName>
    <definedName name="coating045">#REF!</definedName>
    <definedName name="coating046">#REF!</definedName>
    <definedName name="coating047">#REF!</definedName>
    <definedName name="coating048">#REF!</definedName>
    <definedName name="coating049">#REF!</definedName>
    <definedName name="coating050">#REF!</definedName>
    <definedName name="coating051">#REF!</definedName>
    <definedName name="coating052">#REF!</definedName>
    <definedName name="coating053">#REF!</definedName>
    <definedName name="coating054">#REF!</definedName>
    <definedName name="coating055">#REF!</definedName>
    <definedName name="coating056">#REF!</definedName>
    <definedName name="coating057">#REF!</definedName>
    <definedName name="coating058">#REF!</definedName>
    <definedName name="coating059">#REF!</definedName>
    <definedName name="coating060">#REF!</definedName>
    <definedName name="coating061">#REF!</definedName>
    <definedName name="coating062">#REF!</definedName>
    <definedName name="coating063">#REF!</definedName>
    <definedName name="coating064">#REF!</definedName>
    <definedName name="coating065">#REF!</definedName>
    <definedName name="coating066">#REF!</definedName>
    <definedName name="coating067">#REF!</definedName>
    <definedName name="coating068">#REF!</definedName>
    <definedName name="coating069">#REF!</definedName>
    <definedName name="coating070">#REF!</definedName>
    <definedName name="coating071">#REF!</definedName>
    <definedName name="coating072">#REF!</definedName>
    <definedName name="coating073">#REF!</definedName>
    <definedName name="coating074">#REF!</definedName>
    <definedName name="coating075">#REF!</definedName>
    <definedName name="Eco_piece_list">#REF!</definedName>
    <definedName name="Is_piece_list">#REF!</definedName>
    <definedName name="Materials_list">#REF!</definedName>
    <definedName name="Materials_Numbre_list">#REF!</definedName>
    <definedName name="Piece_ecosystems_list">#REF!</definedName>
    <definedName name="Piece_simulateds_list">#REF!</definedName>
    <definedName name="product_families_list">#REF!</definedName>
    <definedName name="product001">#REF!</definedName>
    <definedName name="product002">#REF!</definedName>
    <definedName name="product003">#REF!</definedName>
    <definedName name="product004">#REF!</definedName>
    <definedName name="product005">#REF!</definedName>
    <definedName name="product006">#REF!</definedName>
    <definedName name="product007">#REF!</definedName>
    <definedName name="product008">#REF!</definedName>
    <definedName name="product009">#REF!</definedName>
    <definedName name="product010">#REF!</definedName>
    <definedName name="product011">#REF!</definedName>
    <definedName name="product012">#REF!</definedName>
    <definedName name="product013">#REF!</definedName>
    <definedName name="product014">#REF!</definedName>
    <definedName name="product015">#REF!</definedName>
    <definedName name="product016">#REF!</definedName>
    <definedName name="product017">#REF!</definedName>
    <definedName name="product018">#REF!</definedName>
    <definedName name="product019">#REF!</definedName>
    <definedName name="Products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F4" i="22"/>
  <c r="D5" i="1"/>
  <c r="G5" i="1" s="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931" i="1"/>
  <c r="T932" i="1"/>
  <c r="T933" i="1"/>
  <c r="T934" i="1"/>
  <c r="T935" i="1"/>
  <c r="T936" i="1"/>
  <c r="T937" i="1"/>
  <c r="T938" i="1"/>
  <c r="T939" i="1"/>
  <c r="T940" i="1"/>
  <c r="T941" i="1"/>
  <c r="T942" i="1"/>
  <c r="T943" i="1"/>
  <c r="T944" i="1"/>
  <c r="T945" i="1"/>
  <c r="T946" i="1"/>
  <c r="T947" i="1"/>
  <c r="T948" i="1"/>
  <c r="T949" i="1"/>
  <c r="T950" i="1"/>
  <c r="T951" i="1"/>
  <c r="T952" i="1"/>
  <c r="T953" i="1"/>
  <c r="T954" i="1"/>
  <c r="T955" i="1"/>
  <c r="T956" i="1"/>
  <c r="T957" i="1"/>
  <c r="T958" i="1"/>
  <c r="T959" i="1"/>
  <c r="T960" i="1"/>
  <c r="T961" i="1"/>
  <c r="T962" i="1"/>
  <c r="T963" i="1"/>
  <c r="T964" i="1"/>
  <c r="T965" i="1"/>
  <c r="T966" i="1"/>
  <c r="T967" i="1"/>
  <c r="T968" i="1"/>
  <c r="T969" i="1"/>
  <c r="T970" i="1"/>
  <c r="T971" i="1"/>
  <c r="T972" i="1"/>
  <c r="T973" i="1"/>
  <c r="T974" i="1"/>
  <c r="T975" i="1"/>
  <c r="T976" i="1"/>
  <c r="T977" i="1"/>
  <c r="T978" i="1"/>
  <c r="T979" i="1"/>
  <c r="T980" i="1"/>
  <c r="T981" i="1"/>
  <c r="T982" i="1"/>
  <c r="T983" i="1"/>
  <c r="T984" i="1"/>
  <c r="T985" i="1"/>
  <c r="T986" i="1"/>
  <c r="T987" i="1"/>
  <c r="T988" i="1"/>
  <c r="T989" i="1"/>
  <c r="T990" i="1"/>
  <c r="T991" i="1"/>
  <c r="T992" i="1"/>
  <c r="T993" i="1"/>
  <c r="T994" i="1"/>
  <c r="T995" i="1"/>
  <c r="T996" i="1"/>
  <c r="T997" i="1"/>
  <c r="T998" i="1"/>
  <c r="T999" i="1"/>
  <c r="T1000" i="1"/>
  <c r="T1001" i="1"/>
  <c r="T1002" i="1"/>
  <c r="T1003" i="1"/>
  <c r="T1004" i="1"/>
  <c r="T1005" i="1"/>
  <c r="T1006" i="1"/>
  <c r="T1007" i="1"/>
  <c r="T1008" i="1"/>
  <c r="T1009" i="1"/>
  <c r="T1010" i="1"/>
  <c r="T1011" i="1"/>
  <c r="T1012" i="1"/>
  <c r="T1013" i="1"/>
  <c r="T1014"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1" i="1"/>
  <c r="AA582" i="1"/>
  <c r="AA583" i="1"/>
  <c r="AA584" i="1"/>
  <c r="AA585" i="1"/>
  <c r="AA586" i="1"/>
  <c r="AA587" i="1"/>
  <c r="AA588" i="1"/>
  <c r="AA589" i="1"/>
  <c r="AA590" i="1"/>
  <c r="AA591" i="1"/>
  <c r="AA592" i="1"/>
  <c r="AA593" i="1"/>
  <c r="AA594" i="1"/>
  <c r="AA595" i="1"/>
  <c r="AA596" i="1"/>
  <c r="AA597" i="1"/>
  <c r="AA598" i="1"/>
  <c r="AA599" i="1"/>
  <c r="AA600" i="1"/>
  <c r="AA601" i="1"/>
  <c r="AA602" i="1"/>
  <c r="AA603" i="1"/>
  <c r="AA604" i="1"/>
  <c r="AA605" i="1"/>
  <c r="AA606" i="1"/>
  <c r="AA607" i="1"/>
  <c r="AA608" i="1"/>
  <c r="AA609" i="1"/>
  <c r="AA610" i="1"/>
  <c r="AA611" i="1"/>
  <c r="AA612" i="1"/>
  <c r="AA613" i="1"/>
  <c r="AA614" i="1"/>
  <c r="AA615" i="1"/>
  <c r="AA616" i="1"/>
  <c r="AA617" i="1"/>
  <c r="AA618" i="1"/>
  <c r="AA619" i="1"/>
  <c r="AA620" i="1"/>
  <c r="AA621" i="1"/>
  <c r="AA622" i="1"/>
  <c r="AA623" i="1"/>
  <c r="AA624" i="1"/>
  <c r="AA625" i="1"/>
  <c r="AA626" i="1"/>
  <c r="AA627" i="1"/>
  <c r="AA628" i="1"/>
  <c r="AA629" i="1"/>
  <c r="AA630" i="1"/>
  <c r="AA631" i="1"/>
  <c r="AA632" i="1"/>
  <c r="AA633"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4" i="1"/>
  <c r="AA665" i="1"/>
  <c r="AA666" i="1"/>
  <c r="AA667" i="1"/>
  <c r="AA668" i="1"/>
  <c r="AA669" i="1"/>
  <c r="AA670" i="1"/>
  <c r="AA671" i="1"/>
  <c r="AA672" i="1"/>
  <c r="AA673" i="1"/>
  <c r="AA674" i="1"/>
  <c r="AA675" i="1"/>
  <c r="AA676" i="1"/>
  <c r="AA677" i="1"/>
  <c r="AA678" i="1"/>
  <c r="AA679" i="1"/>
  <c r="AA680" i="1"/>
  <c r="AA681" i="1"/>
  <c r="AA682" i="1"/>
  <c r="AA683" i="1"/>
  <c r="AA684" i="1"/>
  <c r="AA685" i="1"/>
  <c r="AA686" i="1"/>
  <c r="AA687" i="1"/>
  <c r="AA688" i="1"/>
  <c r="AA689" i="1"/>
  <c r="AA690" i="1"/>
  <c r="AA691" i="1"/>
  <c r="AA692" i="1"/>
  <c r="AA693" i="1"/>
  <c r="AA694" i="1"/>
  <c r="AA695" i="1"/>
  <c r="AA696" i="1"/>
  <c r="AA697" i="1"/>
  <c r="AA698" i="1"/>
  <c r="AA699" i="1"/>
  <c r="AA700" i="1"/>
  <c r="AA701" i="1"/>
  <c r="AA702" i="1"/>
  <c r="AA703" i="1"/>
  <c r="AA704" i="1"/>
  <c r="AA705" i="1"/>
  <c r="AA706" i="1"/>
  <c r="AA707" i="1"/>
  <c r="AA708" i="1"/>
  <c r="AA709" i="1"/>
  <c r="AA710" i="1"/>
  <c r="AA711" i="1"/>
  <c r="AA712" i="1"/>
  <c r="AA713" i="1"/>
  <c r="AA714" i="1"/>
  <c r="AA715" i="1"/>
  <c r="AA716" i="1"/>
  <c r="AA717" i="1"/>
  <c r="AA718" i="1"/>
  <c r="AA719" i="1"/>
  <c r="AA720" i="1"/>
  <c r="AA721" i="1"/>
  <c r="AA722" i="1"/>
  <c r="AA723" i="1"/>
  <c r="AA724" i="1"/>
  <c r="AA725" i="1"/>
  <c r="AA726" i="1"/>
  <c r="AA727" i="1"/>
  <c r="AA728" i="1"/>
  <c r="AA729" i="1"/>
  <c r="AA730" i="1"/>
  <c r="AA731" i="1"/>
  <c r="AA732" i="1"/>
  <c r="AA733" i="1"/>
  <c r="AA734" i="1"/>
  <c r="AA735" i="1"/>
  <c r="AA736" i="1"/>
  <c r="AA737" i="1"/>
  <c r="AA738" i="1"/>
  <c r="AA739" i="1"/>
  <c r="AA740" i="1"/>
  <c r="AA741" i="1"/>
  <c r="AA742" i="1"/>
  <c r="AA743" i="1"/>
  <c r="AA744" i="1"/>
  <c r="AA745" i="1"/>
  <c r="AA746" i="1"/>
  <c r="AA747" i="1"/>
  <c r="AA748" i="1"/>
  <c r="AA749" i="1"/>
  <c r="AA750" i="1"/>
  <c r="AA751" i="1"/>
  <c r="AA752" i="1"/>
  <c r="AA753" i="1"/>
  <c r="AA754" i="1"/>
  <c r="AA755" i="1"/>
  <c r="AA756" i="1"/>
  <c r="AA757" i="1"/>
  <c r="AA758" i="1"/>
  <c r="AA759" i="1"/>
  <c r="AA760" i="1"/>
  <c r="AA761" i="1"/>
  <c r="AA762" i="1"/>
  <c r="AA763" i="1"/>
  <c r="AA764" i="1"/>
  <c r="AA765" i="1"/>
  <c r="AA766" i="1"/>
  <c r="AA767" i="1"/>
  <c r="AA768" i="1"/>
  <c r="AA769" i="1"/>
  <c r="AA770" i="1"/>
  <c r="AA771" i="1"/>
  <c r="AA772" i="1"/>
  <c r="AA773" i="1"/>
  <c r="AA774" i="1"/>
  <c r="AA775" i="1"/>
  <c r="AA776" i="1"/>
  <c r="AA777" i="1"/>
  <c r="AA778" i="1"/>
  <c r="AA779" i="1"/>
  <c r="AA780" i="1"/>
  <c r="AA781" i="1"/>
  <c r="AA782" i="1"/>
  <c r="AA783" i="1"/>
  <c r="AA784" i="1"/>
  <c r="AA785" i="1"/>
  <c r="AA786" i="1"/>
  <c r="AA787" i="1"/>
  <c r="AA788" i="1"/>
  <c r="AA789" i="1"/>
  <c r="AA790" i="1"/>
  <c r="AA791" i="1"/>
  <c r="AA792" i="1"/>
  <c r="AA793" i="1"/>
  <c r="AA794" i="1"/>
  <c r="AA795" i="1"/>
  <c r="AA796" i="1"/>
  <c r="AA797" i="1"/>
  <c r="AA798" i="1"/>
  <c r="AA799" i="1"/>
  <c r="AA800" i="1"/>
  <c r="AA801" i="1"/>
  <c r="AA802" i="1"/>
  <c r="AA803" i="1"/>
  <c r="AA804" i="1"/>
  <c r="AA805" i="1"/>
  <c r="AA806" i="1"/>
  <c r="AA807" i="1"/>
  <c r="AA808" i="1"/>
  <c r="AA809" i="1"/>
  <c r="AA810" i="1"/>
  <c r="AA811" i="1"/>
  <c r="AA812" i="1"/>
  <c r="AA813" i="1"/>
  <c r="AA814" i="1"/>
  <c r="AA815" i="1"/>
  <c r="AA816" i="1"/>
  <c r="AA817" i="1"/>
  <c r="AA818" i="1"/>
  <c r="AA819" i="1"/>
  <c r="AA820" i="1"/>
  <c r="AA821" i="1"/>
  <c r="AA822" i="1"/>
  <c r="AA823" i="1"/>
  <c r="AA824" i="1"/>
  <c r="AA825" i="1"/>
  <c r="AA826" i="1"/>
  <c r="AA827" i="1"/>
  <c r="AA828" i="1"/>
  <c r="AA829" i="1"/>
  <c r="AA830" i="1"/>
  <c r="AA831" i="1"/>
  <c r="AA832" i="1"/>
  <c r="AA833" i="1"/>
  <c r="AA834" i="1"/>
  <c r="AA835" i="1"/>
  <c r="AA836" i="1"/>
  <c r="AA837" i="1"/>
  <c r="AA838" i="1"/>
  <c r="AA839" i="1"/>
  <c r="AA840" i="1"/>
  <c r="AA841" i="1"/>
  <c r="AA842" i="1"/>
  <c r="AA843" i="1"/>
  <c r="AA844" i="1"/>
  <c r="AA845" i="1"/>
  <c r="AA846" i="1"/>
  <c r="AA847" i="1"/>
  <c r="AA848" i="1"/>
  <c r="AA849" i="1"/>
  <c r="AA850" i="1"/>
  <c r="AA851" i="1"/>
  <c r="AA852" i="1"/>
  <c r="AA853" i="1"/>
  <c r="AA854" i="1"/>
  <c r="AA855" i="1"/>
  <c r="AA856" i="1"/>
  <c r="AA857" i="1"/>
  <c r="AA858" i="1"/>
  <c r="AA859" i="1"/>
  <c r="AA860" i="1"/>
  <c r="AA861" i="1"/>
  <c r="AA862" i="1"/>
  <c r="AA863" i="1"/>
  <c r="AA864" i="1"/>
  <c r="AA865" i="1"/>
  <c r="AA866" i="1"/>
  <c r="AA867" i="1"/>
  <c r="AA868" i="1"/>
  <c r="AA869" i="1"/>
  <c r="AA870" i="1"/>
  <c r="AA871" i="1"/>
  <c r="AA872" i="1"/>
  <c r="AA873" i="1"/>
  <c r="AA874" i="1"/>
  <c r="AA875" i="1"/>
  <c r="AA876" i="1"/>
  <c r="AA877" i="1"/>
  <c r="AA878" i="1"/>
  <c r="AA879" i="1"/>
  <c r="AA880" i="1"/>
  <c r="AA881" i="1"/>
  <c r="AA882" i="1"/>
  <c r="AA883" i="1"/>
  <c r="AA884" i="1"/>
  <c r="AA885" i="1"/>
  <c r="AA886" i="1"/>
  <c r="AA887" i="1"/>
  <c r="AA888" i="1"/>
  <c r="AA889" i="1"/>
  <c r="AA890" i="1"/>
  <c r="AA891" i="1"/>
  <c r="AA892" i="1"/>
  <c r="AA893" i="1"/>
  <c r="AA894" i="1"/>
  <c r="AA895" i="1"/>
  <c r="AA896" i="1"/>
  <c r="AA897" i="1"/>
  <c r="AA898" i="1"/>
  <c r="AA899" i="1"/>
  <c r="AA900" i="1"/>
  <c r="AA901" i="1"/>
  <c r="AA902" i="1"/>
  <c r="AA903" i="1"/>
  <c r="AA904" i="1"/>
  <c r="AA905" i="1"/>
  <c r="AA906" i="1"/>
  <c r="AA907" i="1"/>
  <c r="AA908" i="1"/>
  <c r="AA909" i="1"/>
  <c r="AA910" i="1"/>
  <c r="AA911" i="1"/>
  <c r="AA912" i="1"/>
  <c r="AA913" i="1"/>
  <c r="AA914" i="1"/>
  <c r="AA915" i="1"/>
  <c r="AA916" i="1"/>
  <c r="AA917" i="1"/>
  <c r="AA918" i="1"/>
  <c r="AA919" i="1"/>
  <c r="AA920" i="1"/>
  <c r="AA921" i="1"/>
  <c r="AA922" i="1"/>
  <c r="AA923" i="1"/>
  <c r="AA924" i="1"/>
  <c r="AA925" i="1"/>
  <c r="AA926" i="1"/>
  <c r="AA927" i="1"/>
  <c r="AA928" i="1"/>
  <c r="AA929" i="1"/>
  <c r="AA930" i="1"/>
  <c r="AA931" i="1"/>
  <c r="AA932" i="1"/>
  <c r="AA933" i="1"/>
  <c r="AA934" i="1"/>
  <c r="AA935" i="1"/>
  <c r="AA936" i="1"/>
  <c r="AA937" i="1"/>
  <c r="AA938" i="1"/>
  <c r="AA939" i="1"/>
  <c r="AA940" i="1"/>
  <c r="AA941" i="1"/>
  <c r="AA942" i="1"/>
  <c r="AA943" i="1"/>
  <c r="AA944" i="1"/>
  <c r="AA945" i="1"/>
  <c r="AA946" i="1"/>
  <c r="AA947" i="1"/>
  <c r="AA948" i="1"/>
  <c r="AA949" i="1"/>
  <c r="AA950" i="1"/>
  <c r="AA951" i="1"/>
  <c r="AA952" i="1"/>
  <c r="AA953" i="1"/>
  <c r="AA954" i="1"/>
  <c r="AA955" i="1"/>
  <c r="AA956" i="1"/>
  <c r="AA957" i="1"/>
  <c r="AA958" i="1"/>
  <c r="AA959" i="1"/>
  <c r="AA960" i="1"/>
  <c r="AA961" i="1"/>
  <c r="AA962" i="1"/>
  <c r="AA963" i="1"/>
  <c r="AA964" i="1"/>
  <c r="AA965" i="1"/>
  <c r="AA966" i="1"/>
  <c r="AA967" i="1"/>
  <c r="AA968" i="1"/>
  <c r="AA969" i="1"/>
  <c r="AA970" i="1"/>
  <c r="AA971" i="1"/>
  <c r="AA972" i="1"/>
  <c r="AA973" i="1"/>
  <c r="AA974" i="1"/>
  <c r="AA975" i="1"/>
  <c r="AA976" i="1"/>
  <c r="AA977" i="1"/>
  <c r="AA978" i="1"/>
  <c r="AA979" i="1"/>
  <c r="AA980" i="1"/>
  <c r="AA981" i="1"/>
  <c r="AA982" i="1"/>
  <c r="AA983" i="1"/>
  <c r="AA984" i="1"/>
  <c r="AA985" i="1"/>
  <c r="AA986" i="1"/>
  <c r="AA987" i="1"/>
  <c r="AA988" i="1"/>
  <c r="AA989" i="1"/>
  <c r="AA990" i="1"/>
  <c r="AA991" i="1"/>
  <c r="AA992" i="1"/>
  <c r="AA993" i="1"/>
  <c r="AA994" i="1"/>
  <c r="AA995" i="1"/>
  <c r="AA996" i="1"/>
  <c r="AA997" i="1"/>
  <c r="AA998" i="1"/>
  <c r="AA999" i="1"/>
  <c r="AA1000" i="1"/>
  <c r="AA1001" i="1"/>
  <c r="AA1002" i="1"/>
  <c r="AA1003" i="1"/>
  <c r="AA1004" i="1"/>
  <c r="AA1005" i="1"/>
  <c r="AA1006" i="1"/>
  <c r="AA1007" i="1"/>
  <c r="AA1008" i="1"/>
  <c r="AA1009" i="1"/>
  <c r="AA1010" i="1"/>
  <c r="AA1011" i="1"/>
  <c r="AA1012" i="1"/>
  <c r="AA1013" i="1"/>
  <c r="AA1014" i="1"/>
  <c r="AA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Y520" i="1"/>
  <c r="Y521" i="1"/>
  <c r="Y522"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555" i="1"/>
  <c r="Y556" i="1"/>
  <c r="Y557" i="1"/>
  <c r="Y558" i="1"/>
  <c r="Y559" i="1"/>
  <c r="Y560" i="1"/>
  <c r="Y561" i="1"/>
  <c r="Y562" i="1"/>
  <c r="Y563" i="1"/>
  <c r="Y564" i="1"/>
  <c r="Y565" i="1"/>
  <c r="Y566" i="1"/>
  <c r="Y567" i="1"/>
  <c r="Y568" i="1"/>
  <c r="Y569" i="1"/>
  <c r="Y570" i="1"/>
  <c r="Y571" i="1"/>
  <c r="Y572" i="1"/>
  <c r="Y573" i="1"/>
  <c r="Y574" i="1"/>
  <c r="Y575" i="1"/>
  <c r="Y576" i="1"/>
  <c r="Y577" i="1"/>
  <c r="Y578" i="1"/>
  <c r="Y579" i="1"/>
  <c r="Y580" i="1"/>
  <c r="Y581" i="1"/>
  <c r="Y582" i="1"/>
  <c r="Y583" i="1"/>
  <c r="Y584" i="1"/>
  <c r="Y585" i="1"/>
  <c r="Y586" i="1"/>
  <c r="Y587" i="1"/>
  <c r="Y588" i="1"/>
  <c r="Y589" i="1"/>
  <c r="Y590" i="1"/>
  <c r="Y591" i="1"/>
  <c r="Y592" i="1"/>
  <c r="Y593" i="1"/>
  <c r="Y594" i="1"/>
  <c r="Y595" i="1"/>
  <c r="Y596" i="1"/>
  <c r="Y597" i="1"/>
  <c r="Y598" i="1"/>
  <c r="Y599" i="1"/>
  <c r="Y600" i="1"/>
  <c r="Y601" i="1"/>
  <c r="Y602" i="1"/>
  <c r="Y603" i="1"/>
  <c r="Y604" i="1"/>
  <c r="Y605" i="1"/>
  <c r="Y606" i="1"/>
  <c r="Y607" i="1"/>
  <c r="Y608" i="1"/>
  <c r="Y609" i="1"/>
  <c r="Y610" i="1"/>
  <c r="Y611" i="1"/>
  <c r="Y612" i="1"/>
  <c r="Y613" i="1"/>
  <c r="Y614" i="1"/>
  <c r="Y615" i="1"/>
  <c r="Y616" i="1"/>
  <c r="Y617" i="1"/>
  <c r="Y618" i="1"/>
  <c r="Y619" i="1"/>
  <c r="Y620" i="1"/>
  <c r="Y621" i="1"/>
  <c r="Y622" i="1"/>
  <c r="Y623" i="1"/>
  <c r="Y624" i="1"/>
  <c r="Y625" i="1"/>
  <c r="Y626" i="1"/>
  <c r="Y627" i="1"/>
  <c r="Y628" i="1"/>
  <c r="Y629" i="1"/>
  <c r="Y630" i="1"/>
  <c r="Y631" i="1"/>
  <c r="Y632" i="1"/>
  <c r="Y633" i="1"/>
  <c r="Y634" i="1"/>
  <c r="Y635" i="1"/>
  <c r="Y636" i="1"/>
  <c r="Y637" i="1"/>
  <c r="Y638" i="1"/>
  <c r="Y639" i="1"/>
  <c r="Y640" i="1"/>
  <c r="Y641" i="1"/>
  <c r="Y642" i="1"/>
  <c r="Y643" i="1"/>
  <c r="Y644"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Y674" i="1"/>
  <c r="Y675" i="1"/>
  <c r="Y676" i="1"/>
  <c r="Y677" i="1"/>
  <c r="Y678" i="1"/>
  <c r="Y679" i="1"/>
  <c r="Y680" i="1"/>
  <c r="Y681" i="1"/>
  <c r="Y682" i="1"/>
  <c r="Y683" i="1"/>
  <c r="Y684" i="1"/>
  <c r="Y685" i="1"/>
  <c r="Y686" i="1"/>
  <c r="Y687" i="1"/>
  <c r="Y688" i="1"/>
  <c r="Y689" i="1"/>
  <c r="Y690" i="1"/>
  <c r="Y691" i="1"/>
  <c r="Y692" i="1"/>
  <c r="Y693" i="1"/>
  <c r="Y694" i="1"/>
  <c r="Y695" i="1"/>
  <c r="Y696" i="1"/>
  <c r="Y697" i="1"/>
  <c r="Y698" i="1"/>
  <c r="Y699" i="1"/>
  <c r="Y700" i="1"/>
  <c r="Y701" i="1"/>
  <c r="Y702" i="1"/>
  <c r="Y703" i="1"/>
  <c r="Y704" i="1"/>
  <c r="Y705" i="1"/>
  <c r="Y706" i="1"/>
  <c r="Y707" i="1"/>
  <c r="Y708" i="1"/>
  <c r="Y709" i="1"/>
  <c r="Y710" i="1"/>
  <c r="Y711" i="1"/>
  <c r="Y712" i="1"/>
  <c r="Y713" i="1"/>
  <c r="Y714" i="1"/>
  <c r="Y715" i="1"/>
  <c r="Y716" i="1"/>
  <c r="Y717" i="1"/>
  <c r="Y718" i="1"/>
  <c r="Y719" i="1"/>
  <c r="Y720" i="1"/>
  <c r="Y721" i="1"/>
  <c r="Y722" i="1"/>
  <c r="Y723" i="1"/>
  <c r="Y724" i="1"/>
  <c r="Y725" i="1"/>
  <c r="Y726" i="1"/>
  <c r="Y727" i="1"/>
  <c r="Y728" i="1"/>
  <c r="Y729" i="1"/>
  <c r="Y730" i="1"/>
  <c r="Y731" i="1"/>
  <c r="Y732" i="1"/>
  <c r="Y733" i="1"/>
  <c r="Y734" i="1"/>
  <c r="Y735" i="1"/>
  <c r="Y736" i="1"/>
  <c r="Y737" i="1"/>
  <c r="Y738" i="1"/>
  <c r="Y739" i="1"/>
  <c r="Y740" i="1"/>
  <c r="Y741" i="1"/>
  <c r="Y742" i="1"/>
  <c r="Y743" i="1"/>
  <c r="Y744" i="1"/>
  <c r="Y745" i="1"/>
  <c r="Y746" i="1"/>
  <c r="Y747" i="1"/>
  <c r="Y748" i="1"/>
  <c r="Y749" i="1"/>
  <c r="Y750" i="1"/>
  <c r="Y751" i="1"/>
  <c r="Y752" i="1"/>
  <c r="Y753" i="1"/>
  <c r="Y754" i="1"/>
  <c r="Y755" i="1"/>
  <c r="Y756" i="1"/>
  <c r="Y757" i="1"/>
  <c r="Y758" i="1"/>
  <c r="Y759" i="1"/>
  <c r="Y760" i="1"/>
  <c r="Y761" i="1"/>
  <c r="Y762" i="1"/>
  <c r="Y763" i="1"/>
  <c r="Y764" i="1"/>
  <c r="Y765" i="1"/>
  <c r="Y766" i="1"/>
  <c r="Y767" i="1"/>
  <c r="Y768" i="1"/>
  <c r="Y769" i="1"/>
  <c r="Y770" i="1"/>
  <c r="Y771" i="1"/>
  <c r="Y772" i="1"/>
  <c r="Y773" i="1"/>
  <c r="Y774" i="1"/>
  <c r="Y775" i="1"/>
  <c r="Y776" i="1"/>
  <c r="Y777" i="1"/>
  <c r="Y778" i="1"/>
  <c r="Y779" i="1"/>
  <c r="Y780" i="1"/>
  <c r="Y781" i="1"/>
  <c r="Y782" i="1"/>
  <c r="Y783" i="1"/>
  <c r="Y784" i="1"/>
  <c r="Y785" i="1"/>
  <c r="Y786" i="1"/>
  <c r="Y787" i="1"/>
  <c r="Y788" i="1"/>
  <c r="Y789" i="1"/>
  <c r="Y790" i="1"/>
  <c r="Y791" i="1"/>
  <c r="Y792" i="1"/>
  <c r="Y793" i="1"/>
  <c r="Y794" i="1"/>
  <c r="Y795" i="1"/>
  <c r="Y796" i="1"/>
  <c r="Y797" i="1"/>
  <c r="Y798" i="1"/>
  <c r="Y799" i="1"/>
  <c r="Y800" i="1"/>
  <c r="Y801" i="1"/>
  <c r="Y802" i="1"/>
  <c r="Y803" i="1"/>
  <c r="Y804" i="1"/>
  <c r="Y805" i="1"/>
  <c r="Y806" i="1"/>
  <c r="Y807" i="1"/>
  <c r="Y808" i="1"/>
  <c r="Y809" i="1"/>
  <c r="Y810" i="1"/>
  <c r="Y811" i="1"/>
  <c r="Y812" i="1"/>
  <c r="Y813" i="1"/>
  <c r="Y814" i="1"/>
  <c r="Y815" i="1"/>
  <c r="Y816" i="1"/>
  <c r="Y817" i="1"/>
  <c r="Y818" i="1"/>
  <c r="Y819" i="1"/>
  <c r="Y820" i="1"/>
  <c r="Y821" i="1"/>
  <c r="Y822" i="1"/>
  <c r="Y823" i="1"/>
  <c r="Y824" i="1"/>
  <c r="Y825" i="1"/>
  <c r="Y826" i="1"/>
  <c r="Y827" i="1"/>
  <c r="Y828" i="1"/>
  <c r="Y829" i="1"/>
  <c r="Y830" i="1"/>
  <c r="Y831" i="1"/>
  <c r="Y832" i="1"/>
  <c r="Y833" i="1"/>
  <c r="Y834" i="1"/>
  <c r="Y835" i="1"/>
  <c r="Y836" i="1"/>
  <c r="Y837" i="1"/>
  <c r="Y838" i="1"/>
  <c r="Y839" i="1"/>
  <c r="Y840" i="1"/>
  <c r="Y841" i="1"/>
  <c r="Y842" i="1"/>
  <c r="Y843" i="1"/>
  <c r="Y844" i="1"/>
  <c r="Y845" i="1"/>
  <c r="Y846" i="1"/>
  <c r="Y847" i="1"/>
  <c r="Y848" i="1"/>
  <c r="Y849" i="1"/>
  <c r="Y850" i="1"/>
  <c r="Y851" i="1"/>
  <c r="Y852" i="1"/>
  <c r="Y853" i="1"/>
  <c r="Y854" i="1"/>
  <c r="Y855" i="1"/>
  <c r="Y856" i="1"/>
  <c r="Y857" i="1"/>
  <c r="Y858" i="1"/>
  <c r="Y859" i="1"/>
  <c r="Y860" i="1"/>
  <c r="Y861" i="1"/>
  <c r="Y862" i="1"/>
  <c r="Y863" i="1"/>
  <c r="Y864" i="1"/>
  <c r="Y865" i="1"/>
  <c r="Y866" i="1"/>
  <c r="Y867" i="1"/>
  <c r="Y868" i="1"/>
  <c r="Y869" i="1"/>
  <c r="Y870" i="1"/>
  <c r="Y871" i="1"/>
  <c r="Y872" i="1"/>
  <c r="Y873" i="1"/>
  <c r="Y874" i="1"/>
  <c r="Y875" i="1"/>
  <c r="Y876" i="1"/>
  <c r="Y877" i="1"/>
  <c r="Y878" i="1"/>
  <c r="Y879" i="1"/>
  <c r="Y880" i="1"/>
  <c r="Y881" i="1"/>
  <c r="Y882" i="1"/>
  <c r="Y883" i="1"/>
  <c r="Y884" i="1"/>
  <c r="Y885" i="1"/>
  <c r="Y886" i="1"/>
  <c r="Y887" i="1"/>
  <c r="Y888" i="1"/>
  <c r="Y889" i="1"/>
  <c r="Y890" i="1"/>
  <c r="Y891" i="1"/>
  <c r="Y892" i="1"/>
  <c r="Y893" i="1"/>
  <c r="Y894" i="1"/>
  <c r="Y895" i="1"/>
  <c r="Y896" i="1"/>
  <c r="Y897" i="1"/>
  <c r="Y898" i="1"/>
  <c r="Y899" i="1"/>
  <c r="Y900" i="1"/>
  <c r="Y901" i="1"/>
  <c r="Y902" i="1"/>
  <c r="Y903" i="1"/>
  <c r="Y904" i="1"/>
  <c r="Y905" i="1"/>
  <c r="Y906" i="1"/>
  <c r="Y907" i="1"/>
  <c r="Y908" i="1"/>
  <c r="Y909" i="1"/>
  <c r="Y910" i="1"/>
  <c r="Y911" i="1"/>
  <c r="Y912" i="1"/>
  <c r="Y913" i="1"/>
  <c r="Y914" i="1"/>
  <c r="Y915" i="1"/>
  <c r="Y916" i="1"/>
  <c r="Y917" i="1"/>
  <c r="Y918" i="1"/>
  <c r="Y919" i="1"/>
  <c r="Y920" i="1"/>
  <c r="Y921" i="1"/>
  <c r="Y922" i="1"/>
  <c r="Y923" i="1"/>
  <c r="Y924" i="1"/>
  <c r="Y925" i="1"/>
  <c r="Y926" i="1"/>
  <c r="Y927" i="1"/>
  <c r="Y928" i="1"/>
  <c r="Y929" i="1"/>
  <c r="Y930" i="1"/>
  <c r="Y931" i="1"/>
  <c r="Y932" i="1"/>
  <c r="Y933" i="1"/>
  <c r="Y934" i="1"/>
  <c r="Y935" i="1"/>
  <c r="Y936" i="1"/>
  <c r="Y937" i="1"/>
  <c r="Y938" i="1"/>
  <c r="Y939" i="1"/>
  <c r="Y940" i="1"/>
  <c r="Y941" i="1"/>
  <c r="Y942" i="1"/>
  <c r="Y943" i="1"/>
  <c r="Y944" i="1"/>
  <c r="Y945" i="1"/>
  <c r="Y946" i="1"/>
  <c r="Y947" i="1"/>
  <c r="Y948" i="1"/>
  <c r="Y949" i="1"/>
  <c r="Y950" i="1"/>
  <c r="Y951" i="1"/>
  <c r="Y952" i="1"/>
  <c r="Y953" i="1"/>
  <c r="Y954" i="1"/>
  <c r="Y955" i="1"/>
  <c r="Y956" i="1"/>
  <c r="Y957" i="1"/>
  <c r="Y958" i="1"/>
  <c r="Y959" i="1"/>
  <c r="Y960" i="1"/>
  <c r="Y961" i="1"/>
  <c r="Y962" i="1"/>
  <c r="Y963" i="1"/>
  <c r="Y964" i="1"/>
  <c r="Y965" i="1"/>
  <c r="Y966" i="1"/>
  <c r="Y967" i="1"/>
  <c r="Y968" i="1"/>
  <c r="Y969" i="1"/>
  <c r="Y970" i="1"/>
  <c r="Y971" i="1"/>
  <c r="Y972" i="1"/>
  <c r="Y973" i="1"/>
  <c r="Y974" i="1"/>
  <c r="Y975" i="1"/>
  <c r="Y976" i="1"/>
  <c r="Y977" i="1"/>
  <c r="Y978" i="1"/>
  <c r="Y979" i="1"/>
  <c r="Y980" i="1"/>
  <c r="Y981" i="1"/>
  <c r="Y982" i="1"/>
  <c r="Y983" i="1"/>
  <c r="Y984" i="1"/>
  <c r="Y985" i="1"/>
  <c r="Y986" i="1"/>
  <c r="Y987" i="1"/>
  <c r="Y988" i="1"/>
  <c r="Y989" i="1"/>
  <c r="Y990" i="1"/>
  <c r="Y991" i="1"/>
  <c r="Y992" i="1"/>
  <c r="Y993" i="1"/>
  <c r="Y994" i="1"/>
  <c r="Y995" i="1"/>
  <c r="Y996" i="1"/>
  <c r="Y997" i="1"/>
  <c r="Y998" i="1"/>
  <c r="Y999" i="1"/>
  <c r="Y1000" i="1"/>
  <c r="Y1001" i="1"/>
  <c r="Y1002" i="1"/>
  <c r="Y1003" i="1"/>
  <c r="Y1004" i="1"/>
  <c r="Y1005" i="1"/>
  <c r="Y1006" i="1"/>
  <c r="Y1007" i="1"/>
  <c r="Y1008" i="1"/>
  <c r="Y1009" i="1"/>
  <c r="Y1010" i="1"/>
  <c r="Y1011" i="1"/>
  <c r="Y1012" i="1"/>
  <c r="Y1013" i="1"/>
  <c r="Y1014" i="1"/>
  <c r="Y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1" i="1"/>
  <c r="W752" i="1"/>
  <c r="W753" i="1"/>
  <c r="W754" i="1"/>
  <c r="W755" i="1"/>
  <c r="W756" i="1"/>
  <c r="W757" i="1"/>
  <c r="W758" i="1"/>
  <c r="W759" i="1"/>
  <c r="W760" i="1"/>
  <c r="W761" i="1"/>
  <c r="W762" i="1"/>
  <c r="W763" i="1"/>
  <c r="W764" i="1"/>
  <c r="W765" i="1"/>
  <c r="W766" i="1"/>
  <c r="W767" i="1"/>
  <c r="W768" i="1"/>
  <c r="W769" i="1"/>
  <c r="W770" i="1"/>
  <c r="W771" i="1"/>
  <c r="W772" i="1"/>
  <c r="W773" i="1"/>
  <c r="W774" i="1"/>
  <c r="W775" i="1"/>
  <c r="W776" i="1"/>
  <c r="W777" i="1"/>
  <c r="W778" i="1"/>
  <c r="W779" i="1"/>
  <c r="W780" i="1"/>
  <c r="W781" i="1"/>
  <c r="W782" i="1"/>
  <c r="W783" i="1"/>
  <c r="W784" i="1"/>
  <c r="W785" i="1"/>
  <c r="W786" i="1"/>
  <c r="W787" i="1"/>
  <c r="W788" i="1"/>
  <c r="W789" i="1"/>
  <c r="W790" i="1"/>
  <c r="W791" i="1"/>
  <c r="W792" i="1"/>
  <c r="W793" i="1"/>
  <c r="W794" i="1"/>
  <c r="W795" i="1"/>
  <c r="W796" i="1"/>
  <c r="W797" i="1"/>
  <c r="W798" i="1"/>
  <c r="W799" i="1"/>
  <c r="W800" i="1"/>
  <c r="W801" i="1"/>
  <c r="W802" i="1"/>
  <c r="W803" i="1"/>
  <c r="W804" i="1"/>
  <c r="W805" i="1"/>
  <c r="W806" i="1"/>
  <c r="W807" i="1"/>
  <c r="W808" i="1"/>
  <c r="W809" i="1"/>
  <c r="W810" i="1"/>
  <c r="W811" i="1"/>
  <c r="W812" i="1"/>
  <c r="W813" i="1"/>
  <c r="W814" i="1"/>
  <c r="W815" i="1"/>
  <c r="W816" i="1"/>
  <c r="W817" i="1"/>
  <c r="W818" i="1"/>
  <c r="W819" i="1"/>
  <c r="W820" i="1"/>
  <c r="W821" i="1"/>
  <c r="W822" i="1"/>
  <c r="W823" i="1"/>
  <c r="W824" i="1"/>
  <c r="W825" i="1"/>
  <c r="W826" i="1"/>
  <c r="W827" i="1"/>
  <c r="W828" i="1"/>
  <c r="W829" i="1"/>
  <c r="W830" i="1"/>
  <c r="W831" i="1"/>
  <c r="W832" i="1"/>
  <c r="W833" i="1"/>
  <c r="W834" i="1"/>
  <c r="W835" i="1"/>
  <c r="W836" i="1"/>
  <c r="W837" i="1"/>
  <c r="W838" i="1"/>
  <c r="W839" i="1"/>
  <c r="W840" i="1"/>
  <c r="W841" i="1"/>
  <c r="W842" i="1"/>
  <c r="W843" i="1"/>
  <c r="W844" i="1"/>
  <c r="W845" i="1"/>
  <c r="W846" i="1"/>
  <c r="W847" i="1"/>
  <c r="W848" i="1"/>
  <c r="W849" i="1"/>
  <c r="W850" i="1"/>
  <c r="W851" i="1"/>
  <c r="W852" i="1"/>
  <c r="W853" i="1"/>
  <c r="W854" i="1"/>
  <c r="W855" i="1"/>
  <c r="W856" i="1"/>
  <c r="W857" i="1"/>
  <c r="W858" i="1"/>
  <c r="W859" i="1"/>
  <c r="W860" i="1"/>
  <c r="W861" i="1"/>
  <c r="W862" i="1"/>
  <c r="W863" i="1"/>
  <c r="W864" i="1"/>
  <c r="W865" i="1"/>
  <c r="W866" i="1"/>
  <c r="W867" i="1"/>
  <c r="W868" i="1"/>
  <c r="W869" i="1"/>
  <c r="W870" i="1"/>
  <c r="W871" i="1"/>
  <c r="W872" i="1"/>
  <c r="W873" i="1"/>
  <c r="W874" i="1"/>
  <c r="W875" i="1"/>
  <c r="W876" i="1"/>
  <c r="W877" i="1"/>
  <c r="W878" i="1"/>
  <c r="W879" i="1"/>
  <c r="W880" i="1"/>
  <c r="W881" i="1"/>
  <c r="W882" i="1"/>
  <c r="W883" i="1"/>
  <c r="W884" i="1"/>
  <c r="W885" i="1"/>
  <c r="W886" i="1"/>
  <c r="W887" i="1"/>
  <c r="W888" i="1"/>
  <c r="W889" i="1"/>
  <c r="W890" i="1"/>
  <c r="W891" i="1"/>
  <c r="W892" i="1"/>
  <c r="W893" i="1"/>
  <c r="W894" i="1"/>
  <c r="W895" i="1"/>
  <c r="W896" i="1"/>
  <c r="W897" i="1"/>
  <c r="W898" i="1"/>
  <c r="W899" i="1"/>
  <c r="W900" i="1"/>
  <c r="W901" i="1"/>
  <c r="W902" i="1"/>
  <c r="W903" i="1"/>
  <c r="W904" i="1"/>
  <c r="W905" i="1"/>
  <c r="W906" i="1"/>
  <c r="W907" i="1"/>
  <c r="W908" i="1"/>
  <c r="W909" i="1"/>
  <c r="W910" i="1"/>
  <c r="W911" i="1"/>
  <c r="W912" i="1"/>
  <c r="W913" i="1"/>
  <c r="W914" i="1"/>
  <c r="W915" i="1"/>
  <c r="W916" i="1"/>
  <c r="W917" i="1"/>
  <c r="W918" i="1"/>
  <c r="W919" i="1"/>
  <c r="W920" i="1"/>
  <c r="W921" i="1"/>
  <c r="W922" i="1"/>
  <c r="W923" i="1"/>
  <c r="W924" i="1"/>
  <c r="W925" i="1"/>
  <c r="W926" i="1"/>
  <c r="W927" i="1"/>
  <c r="W928" i="1"/>
  <c r="W929" i="1"/>
  <c r="W930" i="1"/>
  <c r="W931" i="1"/>
  <c r="W932" i="1"/>
  <c r="W933" i="1"/>
  <c r="W934" i="1"/>
  <c r="W935" i="1"/>
  <c r="W936" i="1"/>
  <c r="W937" i="1"/>
  <c r="W938" i="1"/>
  <c r="W939" i="1"/>
  <c r="W940" i="1"/>
  <c r="W941" i="1"/>
  <c r="W942" i="1"/>
  <c r="W943" i="1"/>
  <c r="W944" i="1"/>
  <c r="W945" i="1"/>
  <c r="W946" i="1"/>
  <c r="W947" i="1"/>
  <c r="W948" i="1"/>
  <c r="W949" i="1"/>
  <c r="W950" i="1"/>
  <c r="W951" i="1"/>
  <c r="W952" i="1"/>
  <c r="W953" i="1"/>
  <c r="W954" i="1"/>
  <c r="W955" i="1"/>
  <c r="W956" i="1"/>
  <c r="W957" i="1"/>
  <c r="W958" i="1"/>
  <c r="W959" i="1"/>
  <c r="W960" i="1"/>
  <c r="W961" i="1"/>
  <c r="W962" i="1"/>
  <c r="W963" i="1"/>
  <c r="W964" i="1"/>
  <c r="W965" i="1"/>
  <c r="W966" i="1"/>
  <c r="W967" i="1"/>
  <c r="W968" i="1"/>
  <c r="W969" i="1"/>
  <c r="W970" i="1"/>
  <c r="W971" i="1"/>
  <c r="W972" i="1"/>
  <c r="W973" i="1"/>
  <c r="W974" i="1"/>
  <c r="W975" i="1"/>
  <c r="W976" i="1"/>
  <c r="W977" i="1"/>
  <c r="W978" i="1"/>
  <c r="W979" i="1"/>
  <c r="W980" i="1"/>
  <c r="W981" i="1"/>
  <c r="W982" i="1"/>
  <c r="W983" i="1"/>
  <c r="W984" i="1"/>
  <c r="W985" i="1"/>
  <c r="W986" i="1"/>
  <c r="W987" i="1"/>
  <c r="W988" i="1"/>
  <c r="W989" i="1"/>
  <c r="W990" i="1"/>
  <c r="W991" i="1"/>
  <c r="W992" i="1"/>
  <c r="W993" i="1"/>
  <c r="W994" i="1"/>
  <c r="W995" i="1"/>
  <c r="W996" i="1"/>
  <c r="W997" i="1"/>
  <c r="W998" i="1"/>
  <c r="W999" i="1"/>
  <c r="W1000" i="1"/>
  <c r="W1001" i="1"/>
  <c r="W1002" i="1"/>
  <c r="W1003" i="1"/>
  <c r="W1004" i="1"/>
  <c r="W1005" i="1"/>
  <c r="W1006" i="1"/>
  <c r="W1007" i="1"/>
  <c r="W1008" i="1"/>
  <c r="W1009" i="1"/>
  <c r="W1010" i="1"/>
  <c r="W1011" i="1"/>
  <c r="W1012" i="1"/>
  <c r="W1013" i="1"/>
  <c r="W1014" i="1"/>
  <c r="W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668" i="1"/>
  <c r="Z669" i="1"/>
  <c r="Z670" i="1"/>
  <c r="Z671" i="1"/>
  <c r="Z672" i="1"/>
  <c r="Z673" i="1"/>
  <c r="Z674" i="1"/>
  <c r="Z675" i="1"/>
  <c r="Z676" i="1"/>
  <c r="Z677" i="1"/>
  <c r="Z678" i="1"/>
  <c r="Z679" i="1"/>
  <c r="Z680" i="1"/>
  <c r="Z681" i="1"/>
  <c r="Z682" i="1"/>
  <c r="Z683" i="1"/>
  <c r="Z684" i="1"/>
  <c r="Z685" i="1"/>
  <c r="Z686" i="1"/>
  <c r="Z687" i="1"/>
  <c r="Z688" i="1"/>
  <c r="Z689" i="1"/>
  <c r="Z690" i="1"/>
  <c r="Z691" i="1"/>
  <c r="Z692" i="1"/>
  <c r="Z693" i="1"/>
  <c r="Z694" i="1"/>
  <c r="Z695" i="1"/>
  <c r="Z696" i="1"/>
  <c r="Z697" i="1"/>
  <c r="Z698" i="1"/>
  <c r="Z699" i="1"/>
  <c r="Z700" i="1"/>
  <c r="Z701" i="1"/>
  <c r="Z702" i="1"/>
  <c r="Z703" i="1"/>
  <c r="Z704" i="1"/>
  <c r="Z705" i="1"/>
  <c r="Z706" i="1"/>
  <c r="Z707" i="1"/>
  <c r="Z708" i="1"/>
  <c r="Z709" i="1"/>
  <c r="Z710" i="1"/>
  <c r="Z711" i="1"/>
  <c r="Z712" i="1"/>
  <c r="Z713" i="1"/>
  <c r="Z714" i="1"/>
  <c r="Z715" i="1"/>
  <c r="Z716" i="1"/>
  <c r="Z717" i="1"/>
  <c r="Z718" i="1"/>
  <c r="Z719" i="1"/>
  <c r="Z720" i="1"/>
  <c r="Z721" i="1"/>
  <c r="Z722" i="1"/>
  <c r="Z723" i="1"/>
  <c r="Z724" i="1"/>
  <c r="Z725" i="1"/>
  <c r="Z726" i="1"/>
  <c r="Z727" i="1"/>
  <c r="Z728" i="1"/>
  <c r="Z729" i="1"/>
  <c r="Z730" i="1"/>
  <c r="Z731" i="1"/>
  <c r="Z732" i="1"/>
  <c r="Z733" i="1"/>
  <c r="Z734" i="1"/>
  <c r="Z735" i="1"/>
  <c r="Z736" i="1"/>
  <c r="Z737" i="1"/>
  <c r="Z738" i="1"/>
  <c r="Z739" i="1"/>
  <c r="Z740" i="1"/>
  <c r="Z741" i="1"/>
  <c r="Z742" i="1"/>
  <c r="Z743" i="1"/>
  <c r="Z744" i="1"/>
  <c r="Z745" i="1"/>
  <c r="Z746" i="1"/>
  <c r="Z747" i="1"/>
  <c r="Z748" i="1"/>
  <c r="Z749" i="1"/>
  <c r="Z750" i="1"/>
  <c r="Z751" i="1"/>
  <c r="Z752" i="1"/>
  <c r="Z753" i="1"/>
  <c r="Z754" i="1"/>
  <c r="Z755" i="1"/>
  <c r="Z756" i="1"/>
  <c r="Z757" i="1"/>
  <c r="Z758" i="1"/>
  <c r="Z759" i="1"/>
  <c r="Z760" i="1"/>
  <c r="Z761" i="1"/>
  <c r="Z762" i="1"/>
  <c r="Z763" i="1"/>
  <c r="Z764" i="1"/>
  <c r="Z765" i="1"/>
  <c r="Z766" i="1"/>
  <c r="Z767" i="1"/>
  <c r="Z768" i="1"/>
  <c r="Z769" i="1"/>
  <c r="Z770" i="1"/>
  <c r="Z771" i="1"/>
  <c r="Z772" i="1"/>
  <c r="Z773" i="1"/>
  <c r="Z774" i="1"/>
  <c r="Z775" i="1"/>
  <c r="Z776" i="1"/>
  <c r="Z777" i="1"/>
  <c r="Z778" i="1"/>
  <c r="Z779" i="1"/>
  <c r="Z780" i="1"/>
  <c r="Z781" i="1"/>
  <c r="Z782" i="1"/>
  <c r="Z783" i="1"/>
  <c r="Z784" i="1"/>
  <c r="Z785" i="1"/>
  <c r="Z786" i="1"/>
  <c r="Z787" i="1"/>
  <c r="Z788" i="1"/>
  <c r="Z789" i="1"/>
  <c r="Z790" i="1"/>
  <c r="Z791" i="1"/>
  <c r="Z792" i="1"/>
  <c r="Z793" i="1"/>
  <c r="Z794" i="1"/>
  <c r="Z795" i="1"/>
  <c r="Z796" i="1"/>
  <c r="Z797" i="1"/>
  <c r="Z798" i="1"/>
  <c r="Z799" i="1"/>
  <c r="Z800" i="1"/>
  <c r="Z801" i="1"/>
  <c r="Z802" i="1"/>
  <c r="Z803" i="1"/>
  <c r="Z804" i="1"/>
  <c r="Z805" i="1"/>
  <c r="Z806" i="1"/>
  <c r="Z807" i="1"/>
  <c r="Z808" i="1"/>
  <c r="Z809" i="1"/>
  <c r="Z810" i="1"/>
  <c r="Z811" i="1"/>
  <c r="Z812" i="1"/>
  <c r="Z813" i="1"/>
  <c r="Z814" i="1"/>
  <c r="Z815" i="1"/>
  <c r="Z816" i="1"/>
  <c r="Z817" i="1"/>
  <c r="Z818" i="1"/>
  <c r="Z819" i="1"/>
  <c r="Z820" i="1"/>
  <c r="Z821" i="1"/>
  <c r="Z822" i="1"/>
  <c r="Z823" i="1"/>
  <c r="Z824" i="1"/>
  <c r="Z825" i="1"/>
  <c r="Z826" i="1"/>
  <c r="Z827" i="1"/>
  <c r="Z828" i="1"/>
  <c r="Z829" i="1"/>
  <c r="Z830" i="1"/>
  <c r="Z831" i="1"/>
  <c r="Z832" i="1"/>
  <c r="Z833" i="1"/>
  <c r="Z834" i="1"/>
  <c r="Z835" i="1"/>
  <c r="Z836" i="1"/>
  <c r="Z837" i="1"/>
  <c r="Z838" i="1"/>
  <c r="Z839" i="1"/>
  <c r="Z840" i="1"/>
  <c r="Z841" i="1"/>
  <c r="Z842" i="1"/>
  <c r="Z843" i="1"/>
  <c r="Z844" i="1"/>
  <c r="Z845" i="1"/>
  <c r="Z846" i="1"/>
  <c r="Z847" i="1"/>
  <c r="Z848" i="1"/>
  <c r="Z849" i="1"/>
  <c r="Z850" i="1"/>
  <c r="Z851" i="1"/>
  <c r="Z852" i="1"/>
  <c r="Z853" i="1"/>
  <c r="Z854" i="1"/>
  <c r="Z855" i="1"/>
  <c r="Z856" i="1"/>
  <c r="Z857" i="1"/>
  <c r="Z858" i="1"/>
  <c r="Z859" i="1"/>
  <c r="Z860" i="1"/>
  <c r="Z861" i="1"/>
  <c r="Z862" i="1"/>
  <c r="Z863" i="1"/>
  <c r="Z864" i="1"/>
  <c r="Z865" i="1"/>
  <c r="Z866" i="1"/>
  <c r="Z867" i="1"/>
  <c r="Z868" i="1"/>
  <c r="Z869" i="1"/>
  <c r="Z870" i="1"/>
  <c r="Z871" i="1"/>
  <c r="Z872" i="1"/>
  <c r="Z873" i="1"/>
  <c r="Z874" i="1"/>
  <c r="Z875" i="1"/>
  <c r="Z876" i="1"/>
  <c r="Z877" i="1"/>
  <c r="Z878" i="1"/>
  <c r="Z879" i="1"/>
  <c r="Z880" i="1"/>
  <c r="Z881" i="1"/>
  <c r="Z882" i="1"/>
  <c r="Z883" i="1"/>
  <c r="Z884" i="1"/>
  <c r="Z885" i="1"/>
  <c r="Z886" i="1"/>
  <c r="Z887" i="1"/>
  <c r="Z888" i="1"/>
  <c r="Z889" i="1"/>
  <c r="Z890" i="1"/>
  <c r="Z891" i="1"/>
  <c r="Z892" i="1"/>
  <c r="Z893" i="1"/>
  <c r="Z894" i="1"/>
  <c r="Z895" i="1"/>
  <c r="Z896" i="1"/>
  <c r="Z897" i="1"/>
  <c r="Z898" i="1"/>
  <c r="Z899" i="1"/>
  <c r="Z900" i="1"/>
  <c r="Z901" i="1"/>
  <c r="Z902" i="1"/>
  <c r="Z903" i="1"/>
  <c r="Z904" i="1"/>
  <c r="Z905" i="1"/>
  <c r="Z906" i="1"/>
  <c r="Z907" i="1"/>
  <c r="Z908" i="1"/>
  <c r="Z909" i="1"/>
  <c r="Z910" i="1"/>
  <c r="Z911" i="1"/>
  <c r="Z912" i="1"/>
  <c r="Z913" i="1"/>
  <c r="Z914" i="1"/>
  <c r="Z915" i="1"/>
  <c r="Z916" i="1"/>
  <c r="Z917" i="1"/>
  <c r="Z918" i="1"/>
  <c r="Z919" i="1"/>
  <c r="Z920" i="1"/>
  <c r="Z921" i="1"/>
  <c r="Z922" i="1"/>
  <c r="Z923" i="1"/>
  <c r="Z924" i="1"/>
  <c r="Z925" i="1"/>
  <c r="Z926" i="1"/>
  <c r="Z927" i="1"/>
  <c r="Z928" i="1"/>
  <c r="Z929" i="1"/>
  <c r="Z930" i="1"/>
  <c r="Z931" i="1"/>
  <c r="Z932" i="1"/>
  <c r="Z933" i="1"/>
  <c r="Z934" i="1"/>
  <c r="Z935" i="1"/>
  <c r="Z936" i="1"/>
  <c r="Z937" i="1"/>
  <c r="Z938" i="1"/>
  <c r="Z939" i="1"/>
  <c r="Z940" i="1"/>
  <c r="Z941" i="1"/>
  <c r="Z942" i="1"/>
  <c r="Z943" i="1"/>
  <c r="Z944" i="1"/>
  <c r="Z945" i="1"/>
  <c r="Z946" i="1"/>
  <c r="Z947" i="1"/>
  <c r="Z948" i="1"/>
  <c r="Z949" i="1"/>
  <c r="Z950" i="1"/>
  <c r="Z951" i="1"/>
  <c r="Z952" i="1"/>
  <c r="Z953" i="1"/>
  <c r="Z954" i="1"/>
  <c r="Z955" i="1"/>
  <c r="Z956" i="1"/>
  <c r="Z957" i="1"/>
  <c r="Z958" i="1"/>
  <c r="Z959" i="1"/>
  <c r="Z960" i="1"/>
  <c r="Z961" i="1"/>
  <c r="Z962" i="1"/>
  <c r="Z963" i="1"/>
  <c r="Z964" i="1"/>
  <c r="Z965" i="1"/>
  <c r="Z966" i="1"/>
  <c r="Z967" i="1"/>
  <c r="Z968" i="1"/>
  <c r="Z969" i="1"/>
  <c r="Z970" i="1"/>
  <c r="Z971" i="1"/>
  <c r="Z972" i="1"/>
  <c r="Z973" i="1"/>
  <c r="Z974" i="1"/>
  <c r="Z975" i="1"/>
  <c r="Z976" i="1"/>
  <c r="Z977" i="1"/>
  <c r="Z978" i="1"/>
  <c r="Z979" i="1"/>
  <c r="Z980" i="1"/>
  <c r="Z981" i="1"/>
  <c r="Z982" i="1"/>
  <c r="Z983" i="1"/>
  <c r="Z984" i="1"/>
  <c r="Z985" i="1"/>
  <c r="Z986" i="1"/>
  <c r="Z987" i="1"/>
  <c r="Z988" i="1"/>
  <c r="Z989" i="1"/>
  <c r="Z990" i="1"/>
  <c r="Z991" i="1"/>
  <c r="Z992" i="1"/>
  <c r="Z993" i="1"/>
  <c r="Z994" i="1"/>
  <c r="Z995" i="1"/>
  <c r="Z996" i="1"/>
  <c r="Z997" i="1"/>
  <c r="Z998" i="1"/>
  <c r="Z999" i="1"/>
  <c r="Z1000" i="1"/>
  <c r="Z1001" i="1"/>
  <c r="Z1002" i="1"/>
  <c r="Z1003" i="1"/>
  <c r="Z1004" i="1"/>
  <c r="Z1005" i="1"/>
  <c r="Z1006" i="1"/>
  <c r="Z1007" i="1"/>
  <c r="Z1008" i="1"/>
  <c r="Z1009" i="1"/>
  <c r="Z1010" i="1"/>
  <c r="Z1011" i="1"/>
  <c r="Z1012" i="1"/>
  <c r="Z1013" i="1"/>
  <c r="Z1014" i="1"/>
  <c r="Z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699" i="1"/>
  <c r="X700" i="1"/>
  <c r="X701" i="1"/>
  <c r="X702" i="1"/>
  <c r="X703" i="1"/>
  <c r="X704" i="1"/>
  <c r="X705" i="1"/>
  <c r="X706" i="1"/>
  <c r="X707" i="1"/>
  <c r="X708" i="1"/>
  <c r="X709" i="1"/>
  <c r="X710" i="1"/>
  <c r="X711" i="1"/>
  <c r="X712" i="1"/>
  <c r="X713" i="1"/>
  <c r="X714" i="1"/>
  <c r="X715" i="1"/>
  <c r="X716" i="1"/>
  <c r="X717" i="1"/>
  <c r="X718" i="1"/>
  <c r="X719" i="1"/>
  <c r="X720" i="1"/>
  <c r="X721" i="1"/>
  <c r="X722" i="1"/>
  <c r="X723" i="1"/>
  <c r="X724" i="1"/>
  <c r="X725" i="1"/>
  <c r="X726" i="1"/>
  <c r="X727" i="1"/>
  <c r="X728" i="1"/>
  <c r="X729" i="1"/>
  <c r="X730" i="1"/>
  <c r="X731" i="1"/>
  <c r="X732" i="1"/>
  <c r="X733" i="1"/>
  <c r="X734" i="1"/>
  <c r="X735" i="1"/>
  <c r="X736" i="1"/>
  <c r="X737" i="1"/>
  <c r="X738" i="1"/>
  <c r="X739" i="1"/>
  <c r="X740" i="1"/>
  <c r="X741" i="1"/>
  <c r="X742" i="1"/>
  <c r="X743" i="1"/>
  <c r="X744" i="1"/>
  <c r="X745" i="1"/>
  <c r="X746" i="1"/>
  <c r="X747" i="1"/>
  <c r="X748" i="1"/>
  <c r="X749" i="1"/>
  <c r="X750" i="1"/>
  <c r="X751" i="1"/>
  <c r="X752" i="1"/>
  <c r="X753" i="1"/>
  <c r="X754" i="1"/>
  <c r="X755" i="1"/>
  <c r="X756" i="1"/>
  <c r="X757" i="1"/>
  <c r="X758" i="1"/>
  <c r="X759" i="1"/>
  <c r="X760" i="1"/>
  <c r="X761" i="1"/>
  <c r="X762" i="1"/>
  <c r="X763" i="1"/>
  <c r="X764" i="1"/>
  <c r="X765" i="1"/>
  <c r="X766" i="1"/>
  <c r="X767" i="1"/>
  <c r="X768" i="1"/>
  <c r="X769" i="1"/>
  <c r="X770" i="1"/>
  <c r="X771" i="1"/>
  <c r="X772" i="1"/>
  <c r="X773" i="1"/>
  <c r="X774" i="1"/>
  <c r="X775" i="1"/>
  <c r="X776" i="1"/>
  <c r="X777" i="1"/>
  <c r="X778" i="1"/>
  <c r="X779" i="1"/>
  <c r="X780" i="1"/>
  <c r="X781" i="1"/>
  <c r="X782" i="1"/>
  <c r="X783" i="1"/>
  <c r="X784" i="1"/>
  <c r="X785" i="1"/>
  <c r="X786" i="1"/>
  <c r="X787" i="1"/>
  <c r="X788" i="1"/>
  <c r="X789" i="1"/>
  <c r="X790" i="1"/>
  <c r="X791" i="1"/>
  <c r="X792" i="1"/>
  <c r="X793" i="1"/>
  <c r="X794" i="1"/>
  <c r="X795" i="1"/>
  <c r="X796" i="1"/>
  <c r="X797" i="1"/>
  <c r="X798" i="1"/>
  <c r="X799" i="1"/>
  <c r="X800" i="1"/>
  <c r="X801" i="1"/>
  <c r="X802" i="1"/>
  <c r="X803" i="1"/>
  <c r="X804" i="1"/>
  <c r="X805" i="1"/>
  <c r="X806" i="1"/>
  <c r="X807" i="1"/>
  <c r="X808" i="1"/>
  <c r="X809" i="1"/>
  <c r="X810" i="1"/>
  <c r="X811" i="1"/>
  <c r="X812" i="1"/>
  <c r="X813" i="1"/>
  <c r="X814" i="1"/>
  <c r="X815" i="1"/>
  <c r="X816" i="1"/>
  <c r="X817" i="1"/>
  <c r="X818" i="1"/>
  <c r="X819" i="1"/>
  <c r="X820" i="1"/>
  <c r="X821" i="1"/>
  <c r="X822" i="1"/>
  <c r="X823" i="1"/>
  <c r="X824" i="1"/>
  <c r="X825" i="1"/>
  <c r="X826" i="1"/>
  <c r="X827" i="1"/>
  <c r="X828" i="1"/>
  <c r="X829" i="1"/>
  <c r="X830" i="1"/>
  <c r="X831" i="1"/>
  <c r="X832" i="1"/>
  <c r="X833" i="1"/>
  <c r="X834" i="1"/>
  <c r="X835" i="1"/>
  <c r="X836" i="1"/>
  <c r="X837" i="1"/>
  <c r="X838" i="1"/>
  <c r="X839" i="1"/>
  <c r="X840" i="1"/>
  <c r="X841" i="1"/>
  <c r="X842" i="1"/>
  <c r="X843" i="1"/>
  <c r="X844" i="1"/>
  <c r="X845" i="1"/>
  <c r="X846" i="1"/>
  <c r="X847" i="1"/>
  <c r="X848" i="1"/>
  <c r="X849" i="1"/>
  <c r="X850" i="1"/>
  <c r="X851" i="1"/>
  <c r="X852" i="1"/>
  <c r="X853" i="1"/>
  <c r="X854" i="1"/>
  <c r="X855" i="1"/>
  <c r="X856" i="1"/>
  <c r="X857" i="1"/>
  <c r="X858" i="1"/>
  <c r="X859" i="1"/>
  <c r="X860" i="1"/>
  <c r="X861" i="1"/>
  <c r="X862" i="1"/>
  <c r="X863" i="1"/>
  <c r="X864" i="1"/>
  <c r="X865" i="1"/>
  <c r="X866" i="1"/>
  <c r="X867" i="1"/>
  <c r="X868" i="1"/>
  <c r="X869" i="1"/>
  <c r="X870" i="1"/>
  <c r="X871" i="1"/>
  <c r="X872" i="1"/>
  <c r="X873" i="1"/>
  <c r="X874" i="1"/>
  <c r="X875" i="1"/>
  <c r="X876" i="1"/>
  <c r="X877" i="1"/>
  <c r="X878" i="1"/>
  <c r="X879" i="1"/>
  <c r="X880" i="1"/>
  <c r="X881" i="1"/>
  <c r="X882" i="1"/>
  <c r="X883" i="1"/>
  <c r="X884" i="1"/>
  <c r="X885" i="1"/>
  <c r="X886" i="1"/>
  <c r="X887" i="1"/>
  <c r="X888" i="1"/>
  <c r="X889" i="1"/>
  <c r="X890" i="1"/>
  <c r="X891" i="1"/>
  <c r="X892" i="1"/>
  <c r="X893" i="1"/>
  <c r="X894" i="1"/>
  <c r="X895" i="1"/>
  <c r="X896" i="1"/>
  <c r="X897" i="1"/>
  <c r="X898" i="1"/>
  <c r="X899" i="1"/>
  <c r="X900" i="1"/>
  <c r="X901" i="1"/>
  <c r="X902" i="1"/>
  <c r="X903" i="1"/>
  <c r="X904" i="1"/>
  <c r="X905" i="1"/>
  <c r="X906" i="1"/>
  <c r="X907" i="1"/>
  <c r="X908" i="1"/>
  <c r="X909" i="1"/>
  <c r="X910" i="1"/>
  <c r="X911" i="1"/>
  <c r="X912" i="1"/>
  <c r="X913" i="1"/>
  <c r="X914" i="1"/>
  <c r="X915" i="1"/>
  <c r="X916" i="1"/>
  <c r="X917" i="1"/>
  <c r="X918" i="1"/>
  <c r="X919" i="1"/>
  <c r="X920" i="1"/>
  <c r="X921" i="1"/>
  <c r="X922" i="1"/>
  <c r="X923" i="1"/>
  <c r="X924" i="1"/>
  <c r="X925" i="1"/>
  <c r="X926" i="1"/>
  <c r="X927" i="1"/>
  <c r="X928" i="1"/>
  <c r="X929" i="1"/>
  <c r="X930" i="1"/>
  <c r="X931" i="1"/>
  <c r="X932" i="1"/>
  <c r="X933" i="1"/>
  <c r="X934" i="1"/>
  <c r="X935" i="1"/>
  <c r="X936" i="1"/>
  <c r="X937" i="1"/>
  <c r="X938" i="1"/>
  <c r="X939" i="1"/>
  <c r="X940" i="1"/>
  <c r="X941" i="1"/>
  <c r="X942" i="1"/>
  <c r="X943" i="1"/>
  <c r="X944" i="1"/>
  <c r="X945" i="1"/>
  <c r="X946" i="1"/>
  <c r="X947" i="1"/>
  <c r="X948" i="1"/>
  <c r="X949" i="1"/>
  <c r="X950" i="1"/>
  <c r="X951" i="1"/>
  <c r="X952" i="1"/>
  <c r="X953" i="1"/>
  <c r="X954" i="1"/>
  <c r="X955" i="1"/>
  <c r="X956" i="1"/>
  <c r="X957" i="1"/>
  <c r="X958" i="1"/>
  <c r="X959" i="1"/>
  <c r="X960" i="1"/>
  <c r="X961" i="1"/>
  <c r="X962" i="1"/>
  <c r="X963" i="1"/>
  <c r="X964" i="1"/>
  <c r="X965" i="1"/>
  <c r="X966" i="1"/>
  <c r="X967" i="1"/>
  <c r="X968" i="1"/>
  <c r="X969" i="1"/>
  <c r="X970" i="1"/>
  <c r="X971" i="1"/>
  <c r="X972" i="1"/>
  <c r="X973" i="1"/>
  <c r="X974" i="1"/>
  <c r="X975" i="1"/>
  <c r="X976" i="1"/>
  <c r="X977" i="1"/>
  <c r="X978" i="1"/>
  <c r="X979" i="1"/>
  <c r="X980" i="1"/>
  <c r="X981" i="1"/>
  <c r="X982" i="1"/>
  <c r="X983" i="1"/>
  <c r="X984" i="1"/>
  <c r="X985" i="1"/>
  <c r="X986" i="1"/>
  <c r="X987" i="1"/>
  <c r="X988" i="1"/>
  <c r="X989" i="1"/>
  <c r="X990" i="1"/>
  <c r="X991" i="1"/>
  <c r="X992" i="1"/>
  <c r="X993" i="1"/>
  <c r="X994" i="1"/>
  <c r="X995" i="1"/>
  <c r="X996" i="1"/>
  <c r="X997" i="1"/>
  <c r="X998" i="1"/>
  <c r="X999" i="1"/>
  <c r="X1000" i="1"/>
  <c r="X1001" i="1"/>
  <c r="X1002" i="1"/>
  <c r="X1003" i="1"/>
  <c r="X1004" i="1"/>
  <c r="X1005" i="1"/>
  <c r="X1006" i="1"/>
  <c r="X1007" i="1"/>
  <c r="X1008" i="1"/>
  <c r="X1009" i="1"/>
  <c r="X1010" i="1"/>
  <c r="X1011" i="1"/>
  <c r="X1012" i="1"/>
  <c r="X1013" i="1"/>
  <c r="X1014" i="1"/>
  <c r="X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V506" i="1"/>
  <c r="V507" i="1"/>
  <c r="V508" i="1"/>
  <c r="V509" i="1"/>
  <c r="V510" i="1"/>
  <c r="V511" i="1"/>
  <c r="V512" i="1"/>
  <c r="V513" i="1"/>
  <c r="V514" i="1"/>
  <c r="V515" i="1"/>
  <c r="V516" i="1"/>
  <c r="V517" i="1"/>
  <c r="V518" i="1"/>
  <c r="V519" i="1"/>
  <c r="V520" i="1"/>
  <c r="V521" i="1"/>
  <c r="V522" i="1"/>
  <c r="V523" i="1"/>
  <c r="V524" i="1"/>
  <c r="V525" i="1"/>
  <c r="V526" i="1"/>
  <c r="V527" i="1"/>
  <c r="V528" i="1"/>
  <c r="V529" i="1"/>
  <c r="V530" i="1"/>
  <c r="V531" i="1"/>
  <c r="V532" i="1"/>
  <c r="V533" i="1"/>
  <c r="V534" i="1"/>
  <c r="V535" i="1"/>
  <c r="V536" i="1"/>
  <c r="V537" i="1"/>
  <c r="V538" i="1"/>
  <c r="V539" i="1"/>
  <c r="V540" i="1"/>
  <c r="V541" i="1"/>
  <c r="V542" i="1"/>
  <c r="V543" i="1"/>
  <c r="V544" i="1"/>
  <c r="V545" i="1"/>
  <c r="V546" i="1"/>
  <c r="V547" i="1"/>
  <c r="V548" i="1"/>
  <c r="V549" i="1"/>
  <c r="V550" i="1"/>
  <c r="V551" i="1"/>
  <c r="V552" i="1"/>
  <c r="V553" i="1"/>
  <c r="V554" i="1"/>
  <c r="V555" i="1"/>
  <c r="V556" i="1"/>
  <c r="V557" i="1"/>
  <c r="V558" i="1"/>
  <c r="V559" i="1"/>
  <c r="V560" i="1"/>
  <c r="V561" i="1"/>
  <c r="V562" i="1"/>
  <c r="V563" i="1"/>
  <c r="V564" i="1"/>
  <c r="V565" i="1"/>
  <c r="V566" i="1"/>
  <c r="V567" i="1"/>
  <c r="V568" i="1"/>
  <c r="V569" i="1"/>
  <c r="V570" i="1"/>
  <c r="V571" i="1"/>
  <c r="V572" i="1"/>
  <c r="V573" i="1"/>
  <c r="V574" i="1"/>
  <c r="V575" i="1"/>
  <c r="V576" i="1"/>
  <c r="V577" i="1"/>
  <c r="V578" i="1"/>
  <c r="V579" i="1"/>
  <c r="V580" i="1"/>
  <c r="V581" i="1"/>
  <c r="V582" i="1"/>
  <c r="V583" i="1"/>
  <c r="V584" i="1"/>
  <c r="V585" i="1"/>
  <c r="V586" i="1"/>
  <c r="V587" i="1"/>
  <c r="V588" i="1"/>
  <c r="V589" i="1"/>
  <c r="V590" i="1"/>
  <c r="V591" i="1"/>
  <c r="V592" i="1"/>
  <c r="V593" i="1"/>
  <c r="V594" i="1"/>
  <c r="V595" i="1"/>
  <c r="V596" i="1"/>
  <c r="V597" i="1"/>
  <c r="V598" i="1"/>
  <c r="V599" i="1"/>
  <c r="V600" i="1"/>
  <c r="V601" i="1"/>
  <c r="V602" i="1"/>
  <c r="V603" i="1"/>
  <c r="V604" i="1"/>
  <c r="V605" i="1"/>
  <c r="V606" i="1"/>
  <c r="V607" i="1"/>
  <c r="V608" i="1"/>
  <c r="V609" i="1"/>
  <c r="V610" i="1"/>
  <c r="V611" i="1"/>
  <c r="V612" i="1"/>
  <c r="V613" i="1"/>
  <c r="V614" i="1"/>
  <c r="V615" i="1"/>
  <c r="V616" i="1"/>
  <c r="V617" i="1"/>
  <c r="V618" i="1"/>
  <c r="V619" i="1"/>
  <c r="V620" i="1"/>
  <c r="V621" i="1"/>
  <c r="V622" i="1"/>
  <c r="V623" i="1"/>
  <c r="V624" i="1"/>
  <c r="V625" i="1"/>
  <c r="V626" i="1"/>
  <c r="V627" i="1"/>
  <c r="V628" i="1"/>
  <c r="V629" i="1"/>
  <c r="V630" i="1"/>
  <c r="V631" i="1"/>
  <c r="V632" i="1"/>
  <c r="V633" i="1"/>
  <c r="V634" i="1"/>
  <c r="V635" i="1"/>
  <c r="V636" i="1"/>
  <c r="V637" i="1"/>
  <c r="V638" i="1"/>
  <c r="V639" i="1"/>
  <c r="V640" i="1"/>
  <c r="V641" i="1"/>
  <c r="V642" i="1"/>
  <c r="V643" i="1"/>
  <c r="V644" i="1"/>
  <c r="V645" i="1"/>
  <c r="V646" i="1"/>
  <c r="V647" i="1"/>
  <c r="V648" i="1"/>
  <c r="V649" i="1"/>
  <c r="V650" i="1"/>
  <c r="V651" i="1"/>
  <c r="V652" i="1"/>
  <c r="V653" i="1"/>
  <c r="V654" i="1"/>
  <c r="V655" i="1"/>
  <c r="V656" i="1"/>
  <c r="V657" i="1"/>
  <c r="V658" i="1"/>
  <c r="V659" i="1"/>
  <c r="V660" i="1"/>
  <c r="V661" i="1"/>
  <c r="V662" i="1"/>
  <c r="V663" i="1"/>
  <c r="V664" i="1"/>
  <c r="V665" i="1"/>
  <c r="V666" i="1"/>
  <c r="V667" i="1"/>
  <c r="V668" i="1"/>
  <c r="V669" i="1"/>
  <c r="V670" i="1"/>
  <c r="V671" i="1"/>
  <c r="V672" i="1"/>
  <c r="V673" i="1"/>
  <c r="V674" i="1"/>
  <c r="V675" i="1"/>
  <c r="V676" i="1"/>
  <c r="V677" i="1"/>
  <c r="V678" i="1"/>
  <c r="V679" i="1"/>
  <c r="V680" i="1"/>
  <c r="V681" i="1"/>
  <c r="V682" i="1"/>
  <c r="V683" i="1"/>
  <c r="V684" i="1"/>
  <c r="V685" i="1"/>
  <c r="V686" i="1"/>
  <c r="V687" i="1"/>
  <c r="V688" i="1"/>
  <c r="V689" i="1"/>
  <c r="V690" i="1"/>
  <c r="V691" i="1"/>
  <c r="V692" i="1"/>
  <c r="V693" i="1"/>
  <c r="V694" i="1"/>
  <c r="V695" i="1"/>
  <c r="V696" i="1"/>
  <c r="V697" i="1"/>
  <c r="V698" i="1"/>
  <c r="V699" i="1"/>
  <c r="V700" i="1"/>
  <c r="V701" i="1"/>
  <c r="V702" i="1"/>
  <c r="V703" i="1"/>
  <c r="V704" i="1"/>
  <c r="V705" i="1"/>
  <c r="V706" i="1"/>
  <c r="V707" i="1"/>
  <c r="V708" i="1"/>
  <c r="V709" i="1"/>
  <c r="V710" i="1"/>
  <c r="V711" i="1"/>
  <c r="V712" i="1"/>
  <c r="V713" i="1"/>
  <c r="V714" i="1"/>
  <c r="V715" i="1"/>
  <c r="V716" i="1"/>
  <c r="V717" i="1"/>
  <c r="V718" i="1"/>
  <c r="V719" i="1"/>
  <c r="V720" i="1"/>
  <c r="V721" i="1"/>
  <c r="V722" i="1"/>
  <c r="V723" i="1"/>
  <c r="V724" i="1"/>
  <c r="V725" i="1"/>
  <c r="V726" i="1"/>
  <c r="V727" i="1"/>
  <c r="V728" i="1"/>
  <c r="V729" i="1"/>
  <c r="V730" i="1"/>
  <c r="V731" i="1"/>
  <c r="V732" i="1"/>
  <c r="V733" i="1"/>
  <c r="V734" i="1"/>
  <c r="V735" i="1"/>
  <c r="V736" i="1"/>
  <c r="V737" i="1"/>
  <c r="V738" i="1"/>
  <c r="V739" i="1"/>
  <c r="V740" i="1"/>
  <c r="V741" i="1"/>
  <c r="V742" i="1"/>
  <c r="V743" i="1"/>
  <c r="V744" i="1"/>
  <c r="V745" i="1"/>
  <c r="V746" i="1"/>
  <c r="V747" i="1"/>
  <c r="V748" i="1"/>
  <c r="V749" i="1"/>
  <c r="V750" i="1"/>
  <c r="V751" i="1"/>
  <c r="V752" i="1"/>
  <c r="V753" i="1"/>
  <c r="V754" i="1"/>
  <c r="V755" i="1"/>
  <c r="V756" i="1"/>
  <c r="V757" i="1"/>
  <c r="V758" i="1"/>
  <c r="V759" i="1"/>
  <c r="V760" i="1"/>
  <c r="V761" i="1"/>
  <c r="V762" i="1"/>
  <c r="V763" i="1"/>
  <c r="V764" i="1"/>
  <c r="V765" i="1"/>
  <c r="V766" i="1"/>
  <c r="V767" i="1"/>
  <c r="V768" i="1"/>
  <c r="V769" i="1"/>
  <c r="V770" i="1"/>
  <c r="V771" i="1"/>
  <c r="V772" i="1"/>
  <c r="V773" i="1"/>
  <c r="V774" i="1"/>
  <c r="V775" i="1"/>
  <c r="V776" i="1"/>
  <c r="V777" i="1"/>
  <c r="V778" i="1"/>
  <c r="V779" i="1"/>
  <c r="V780" i="1"/>
  <c r="V781" i="1"/>
  <c r="V782" i="1"/>
  <c r="V783" i="1"/>
  <c r="V784" i="1"/>
  <c r="V785" i="1"/>
  <c r="V786" i="1"/>
  <c r="V787" i="1"/>
  <c r="V788" i="1"/>
  <c r="V789" i="1"/>
  <c r="V790" i="1"/>
  <c r="V791" i="1"/>
  <c r="V792" i="1"/>
  <c r="V793" i="1"/>
  <c r="V794" i="1"/>
  <c r="V795" i="1"/>
  <c r="V796" i="1"/>
  <c r="V797" i="1"/>
  <c r="V798" i="1"/>
  <c r="V799" i="1"/>
  <c r="V800" i="1"/>
  <c r="V801" i="1"/>
  <c r="V802" i="1"/>
  <c r="V803" i="1"/>
  <c r="V804" i="1"/>
  <c r="V805" i="1"/>
  <c r="V806" i="1"/>
  <c r="V807" i="1"/>
  <c r="V808" i="1"/>
  <c r="V809" i="1"/>
  <c r="V810" i="1"/>
  <c r="V811" i="1"/>
  <c r="V812" i="1"/>
  <c r="V813" i="1"/>
  <c r="V814" i="1"/>
  <c r="V815" i="1"/>
  <c r="V816" i="1"/>
  <c r="V817" i="1"/>
  <c r="V818" i="1"/>
  <c r="V819" i="1"/>
  <c r="V820" i="1"/>
  <c r="V821" i="1"/>
  <c r="V822" i="1"/>
  <c r="V823" i="1"/>
  <c r="V824" i="1"/>
  <c r="V825" i="1"/>
  <c r="V826" i="1"/>
  <c r="V827" i="1"/>
  <c r="V828" i="1"/>
  <c r="V829" i="1"/>
  <c r="V830" i="1"/>
  <c r="V831" i="1"/>
  <c r="V832" i="1"/>
  <c r="V833" i="1"/>
  <c r="V834" i="1"/>
  <c r="V835" i="1"/>
  <c r="V836" i="1"/>
  <c r="V837" i="1"/>
  <c r="V838" i="1"/>
  <c r="V839" i="1"/>
  <c r="V840" i="1"/>
  <c r="V841" i="1"/>
  <c r="V842" i="1"/>
  <c r="V843" i="1"/>
  <c r="V844" i="1"/>
  <c r="V845" i="1"/>
  <c r="V846" i="1"/>
  <c r="V847" i="1"/>
  <c r="V848" i="1"/>
  <c r="V849" i="1"/>
  <c r="V850" i="1"/>
  <c r="V851" i="1"/>
  <c r="V852" i="1"/>
  <c r="V853" i="1"/>
  <c r="V854" i="1"/>
  <c r="V855" i="1"/>
  <c r="V856" i="1"/>
  <c r="V857" i="1"/>
  <c r="V858" i="1"/>
  <c r="V859" i="1"/>
  <c r="V860" i="1"/>
  <c r="V861" i="1"/>
  <c r="V862" i="1"/>
  <c r="V863" i="1"/>
  <c r="V864" i="1"/>
  <c r="V865" i="1"/>
  <c r="V866" i="1"/>
  <c r="V867" i="1"/>
  <c r="V868" i="1"/>
  <c r="V869" i="1"/>
  <c r="V870" i="1"/>
  <c r="V871" i="1"/>
  <c r="V872" i="1"/>
  <c r="V873" i="1"/>
  <c r="V874" i="1"/>
  <c r="V875" i="1"/>
  <c r="V876" i="1"/>
  <c r="V877" i="1"/>
  <c r="V878" i="1"/>
  <c r="V879" i="1"/>
  <c r="V880" i="1"/>
  <c r="V881" i="1"/>
  <c r="V882" i="1"/>
  <c r="V883" i="1"/>
  <c r="V884" i="1"/>
  <c r="V885" i="1"/>
  <c r="V886" i="1"/>
  <c r="V887" i="1"/>
  <c r="V888" i="1"/>
  <c r="V889" i="1"/>
  <c r="V890" i="1"/>
  <c r="V891" i="1"/>
  <c r="V892" i="1"/>
  <c r="V893" i="1"/>
  <c r="V894" i="1"/>
  <c r="V895" i="1"/>
  <c r="V896" i="1"/>
  <c r="V897" i="1"/>
  <c r="V898" i="1"/>
  <c r="V899" i="1"/>
  <c r="V900" i="1"/>
  <c r="V901" i="1"/>
  <c r="V902" i="1"/>
  <c r="V903" i="1"/>
  <c r="V904" i="1"/>
  <c r="V905" i="1"/>
  <c r="V906" i="1"/>
  <c r="V907" i="1"/>
  <c r="V908" i="1"/>
  <c r="V909" i="1"/>
  <c r="V910" i="1"/>
  <c r="V911" i="1"/>
  <c r="V912" i="1"/>
  <c r="V913" i="1"/>
  <c r="V914" i="1"/>
  <c r="V915" i="1"/>
  <c r="V916" i="1"/>
  <c r="V917" i="1"/>
  <c r="V918" i="1"/>
  <c r="V919" i="1"/>
  <c r="V920" i="1"/>
  <c r="V921" i="1"/>
  <c r="V922" i="1"/>
  <c r="V923" i="1"/>
  <c r="V924" i="1"/>
  <c r="V925" i="1"/>
  <c r="V926" i="1"/>
  <c r="V927" i="1"/>
  <c r="V928" i="1"/>
  <c r="V929" i="1"/>
  <c r="V930" i="1"/>
  <c r="V931" i="1"/>
  <c r="V932" i="1"/>
  <c r="V933" i="1"/>
  <c r="V934" i="1"/>
  <c r="V935" i="1"/>
  <c r="V936" i="1"/>
  <c r="V937" i="1"/>
  <c r="V938" i="1"/>
  <c r="V939" i="1"/>
  <c r="V940" i="1"/>
  <c r="V941" i="1"/>
  <c r="V942" i="1"/>
  <c r="V943" i="1"/>
  <c r="V944" i="1"/>
  <c r="V945" i="1"/>
  <c r="V946" i="1"/>
  <c r="V947" i="1"/>
  <c r="V948" i="1"/>
  <c r="V949" i="1"/>
  <c r="V950" i="1"/>
  <c r="V951" i="1"/>
  <c r="V952" i="1"/>
  <c r="V953" i="1"/>
  <c r="V954" i="1"/>
  <c r="V955" i="1"/>
  <c r="V956" i="1"/>
  <c r="V957" i="1"/>
  <c r="V958" i="1"/>
  <c r="V959" i="1"/>
  <c r="V960" i="1"/>
  <c r="V961" i="1"/>
  <c r="V962" i="1"/>
  <c r="V963" i="1"/>
  <c r="V964" i="1"/>
  <c r="V965" i="1"/>
  <c r="V966" i="1"/>
  <c r="V967" i="1"/>
  <c r="V968" i="1"/>
  <c r="V969" i="1"/>
  <c r="V970" i="1"/>
  <c r="V971" i="1"/>
  <c r="V972" i="1"/>
  <c r="V973" i="1"/>
  <c r="V974" i="1"/>
  <c r="V975" i="1"/>
  <c r="V976" i="1"/>
  <c r="V977" i="1"/>
  <c r="V978" i="1"/>
  <c r="V979" i="1"/>
  <c r="V980" i="1"/>
  <c r="V981" i="1"/>
  <c r="V982" i="1"/>
  <c r="V983" i="1"/>
  <c r="V984" i="1"/>
  <c r="V985" i="1"/>
  <c r="V986" i="1"/>
  <c r="V987" i="1"/>
  <c r="V988" i="1"/>
  <c r="V989" i="1"/>
  <c r="V990" i="1"/>
  <c r="V991" i="1"/>
  <c r="V992" i="1"/>
  <c r="V993" i="1"/>
  <c r="V994" i="1"/>
  <c r="V995" i="1"/>
  <c r="V996" i="1"/>
  <c r="V997" i="1"/>
  <c r="V998" i="1"/>
  <c r="V999" i="1"/>
  <c r="V1000" i="1"/>
  <c r="V1001" i="1"/>
  <c r="V1002" i="1"/>
  <c r="V1003" i="1"/>
  <c r="V1004" i="1"/>
  <c r="V1005" i="1"/>
  <c r="V1006" i="1"/>
  <c r="V1007" i="1"/>
  <c r="V1008" i="1"/>
  <c r="V1009" i="1"/>
  <c r="V1010" i="1"/>
  <c r="V1011" i="1"/>
  <c r="V1012" i="1"/>
  <c r="V1013" i="1"/>
  <c r="V1014" i="1"/>
  <c r="V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508" i="1"/>
  <c r="U509" i="1"/>
  <c r="U510" i="1"/>
  <c r="U511" i="1"/>
  <c r="U512" i="1"/>
  <c r="U513" i="1"/>
  <c r="U514" i="1"/>
  <c r="U515" i="1"/>
  <c r="U516" i="1"/>
  <c r="U517"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559" i="1"/>
  <c r="U560" i="1"/>
  <c r="U561" i="1"/>
  <c r="U562" i="1"/>
  <c r="U563" i="1"/>
  <c r="U564" i="1"/>
  <c r="U565" i="1"/>
  <c r="U566" i="1"/>
  <c r="U567" i="1"/>
  <c r="U568" i="1"/>
  <c r="U569" i="1"/>
  <c r="U570" i="1"/>
  <c r="U571" i="1"/>
  <c r="U572" i="1"/>
  <c r="U573" i="1"/>
  <c r="U574" i="1"/>
  <c r="U575" i="1"/>
  <c r="U576" i="1"/>
  <c r="U577" i="1"/>
  <c r="U578" i="1"/>
  <c r="U579" i="1"/>
  <c r="U580" i="1"/>
  <c r="U581" i="1"/>
  <c r="U582" i="1"/>
  <c r="U583" i="1"/>
  <c r="U584" i="1"/>
  <c r="U585" i="1"/>
  <c r="U586" i="1"/>
  <c r="U587" i="1"/>
  <c r="U588" i="1"/>
  <c r="U589" i="1"/>
  <c r="U590" i="1"/>
  <c r="U591" i="1"/>
  <c r="U592" i="1"/>
  <c r="U593" i="1"/>
  <c r="U594" i="1"/>
  <c r="U595" i="1"/>
  <c r="U596" i="1"/>
  <c r="U597" i="1"/>
  <c r="U598" i="1"/>
  <c r="U599" i="1"/>
  <c r="U600" i="1"/>
  <c r="U601" i="1"/>
  <c r="U602" i="1"/>
  <c r="U603" i="1"/>
  <c r="U604" i="1"/>
  <c r="U605" i="1"/>
  <c r="U606" i="1"/>
  <c r="U607" i="1"/>
  <c r="U608" i="1"/>
  <c r="U609" i="1"/>
  <c r="U610" i="1"/>
  <c r="U611" i="1"/>
  <c r="U612" i="1"/>
  <c r="U613" i="1"/>
  <c r="U614" i="1"/>
  <c r="U615" i="1"/>
  <c r="U616" i="1"/>
  <c r="U617" i="1"/>
  <c r="U618" i="1"/>
  <c r="U619" i="1"/>
  <c r="U620" i="1"/>
  <c r="U621" i="1"/>
  <c r="U622" i="1"/>
  <c r="U623" i="1"/>
  <c r="U624" i="1"/>
  <c r="U625" i="1"/>
  <c r="U626" i="1"/>
  <c r="U627" i="1"/>
  <c r="U628" i="1"/>
  <c r="U629" i="1"/>
  <c r="U630" i="1"/>
  <c r="U631" i="1"/>
  <c r="U632" i="1"/>
  <c r="U633" i="1"/>
  <c r="U634" i="1"/>
  <c r="U635" i="1"/>
  <c r="U636" i="1"/>
  <c r="U637" i="1"/>
  <c r="U638" i="1"/>
  <c r="U639" i="1"/>
  <c r="U640" i="1"/>
  <c r="U641" i="1"/>
  <c r="U642" i="1"/>
  <c r="U643" i="1"/>
  <c r="U644" i="1"/>
  <c r="U645" i="1"/>
  <c r="U646" i="1"/>
  <c r="U647" i="1"/>
  <c r="U648" i="1"/>
  <c r="U649" i="1"/>
  <c r="U650"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678" i="1"/>
  <c r="U679" i="1"/>
  <c r="U680" i="1"/>
  <c r="U681" i="1"/>
  <c r="U682" i="1"/>
  <c r="U683" i="1"/>
  <c r="U684" i="1"/>
  <c r="U685" i="1"/>
  <c r="U686" i="1"/>
  <c r="U687" i="1"/>
  <c r="U688" i="1"/>
  <c r="U689" i="1"/>
  <c r="U690" i="1"/>
  <c r="U691" i="1"/>
  <c r="U692" i="1"/>
  <c r="U693" i="1"/>
  <c r="U694" i="1"/>
  <c r="U695" i="1"/>
  <c r="U696" i="1"/>
  <c r="U697" i="1"/>
  <c r="U698" i="1"/>
  <c r="U699" i="1"/>
  <c r="U700" i="1"/>
  <c r="U701" i="1"/>
  <c r="U702" i="1"/>
  <c r="U703" i="1"/>
  <c r="U704" i="1"/>
  <c r="U705" i="1"/>
  <c r="U706" i="1"/>
  <c r="U707" i="1"/>
  <c r="U708" i="1"/>
  <c r="U709" i="1"/>
  <c r="U710" i="1"/>
  <c r="U711" i="1"/>
  <c r="U712" i="1"/>
  <c r="U713" i="1"/>
  <c r="U714" i="1"/>
  <c r="U715" i="1"/>
  <c r="U716" i="1"/>
  <c r="U717" i="1"/>
  <c r="U718" i="1"/>
  <c r="U719" i="1"/>
  <c r="U720" i="1"/>
  <c r="U721" i="1"/>
  <c r="U722" i="1"/>
  <c r="U723" i="1"/>
  <c r="U724" i="1"/>
  <c r="U725" i="1"/>
  <c r="U726" i="1"/>
  <c r="U727" i="1"/>
  <c r="U728" i="1"/>
  <c r="U729" i="1"/>
  <c r="U730" i="1"/>
  <c r="U731" i="1"/>
  <c r="U732" i="1"/>
  <c r="U733" i="1"/>
  <c r="U734" i="1"/>
  <c r="U735" i="1"/>
  <c r="U736" i="1"/>
  <c r="U737" i="1"/>
  <c r="U738" i="1"/>
  <c r="U739" i="1"/>
  <c r="U740" i="1"/>
  <c r="U741" i="1"/>
  <c r="U742" i="1"/>
  <c r="U743" i="1"/>
  <c r="U744" i="1"/>
  <c r="U745" i="1"/>
  <c r="U746" i="1"/>
  <c r="U747" i="1"/>
  <c r="U748" i="1"/>
  <c r="U749" i="1"/>
  <c r="U750" i="1"/>
  <c r="U751" i="1"/>
  <c r="U752" i="1"/>
  <c r="U753" i="1"/>
  <c r="U754" i="1"/>
  <c r="U755" i="1"/>
  <c r="U756" i="1"/>
  <c r="U757" i="1"/>
  <c r="U758" i="1"/>
  <c r="U759" i="1"/>
  <c r="U760" i="1"/>
  <c r="U761" i="1"/>
  <c r="U762" i="1"/>
  <c r="U763" i="1"/>
  <c r="U764" i="1"/>
  <c r="U765" i="1"/>
  <c r="U766" i="1"/>
  <c r="U767" i="1"/>
  <c r="U768" i="1"/>
  <c r="U769" i="1"/>
  <c r="U770" i="1"/>
  <c r="U771" i="1"/>
  <c r="U772" i="1"/>
  <c r="U773" i="1"/>
  <c r="U774" i="1"/>
  <c r="U775" i="1"/>
  <c r="U776" i="1"/>
  <c r="U777" i="1"/>
  <c r="U778" i="1"/>
  <c r="U779" i="1"/>
  <c r="U780" i="1"/>
  <c r="U781" i="1"/>
  <c r="U782" i="1"/>
  <c r="U783" i="1"/>
  <c r="U784" i="1"/>
  <c r="U785" i="1"/>
  <c r="U786" i="1"/>
  <c r="U787" i="1"/>
  <c r="U788" i="1"/>
  <c r="U789" i="1"/>
  <c r="U790" i="1"/>
  <c r="U791" i="1"/>
  <c r="U792" i="1"/>
  <c r="U793" i="1"/>
  <c r="U794" i="1"/>
  <c r="U795" i="1"/>
  <c r="U796" i="1"/>
  <c r="U797" i="1"/>
  <c r="U798" i="1"/>
  <c r="U799" i="1"/>
  <c r="U800" i="1"/>
  <c r="U801" i="1"/>
  <c r="U802" i="1"/>
  <c r="U803" i="1"/>
  <c r="U804" i="1"/>
  <c r="U805" i="1"/>
  <c r="U806" i="1"/>
  <c r="U807" i="1"/>
  <c r="U808" i="1"/>
  <c r="U809" i="1"/>
  <c r="U810" i="1"/>
  <c r="U811" i="1"/>
  <c r="U812" i="1"/>
  <c r="U813" i="1"/>
  <c r="U814" i="1"/>
  <c r="U815" i="1"/>
  <c r="U816" i="1"/>
  <c r="U817" i="1"/>
  <c r="U818" i="1"/>
  <c r="U819" i="1"/>
  <c r="U820" i="1"/>
  <c r="U821" i="1"/>
  <c r="U822" i="1"/>
  <c r="U823" i="1"/>
  <c r="U824" i="1"/>
  <c r="U825" i="1"/>
  <c r="U826" i="1"/>
  <c r="U827" i="1"/>
  <c r="U828" i="1"/>
  <c r="U829" i="1"/>
  <c r="U830" i="1"/>
  <c r="U831" i="1"/>
  <c r="U832" i="1"/>
  <c r="U833" i="1"/>
  <c r="U834" i="1"/>
  <c r="U835" i="1"/>
  <c r="U836" i="1"/>
  <c r="U837" i="1"/>
  <c r="U838" i="1"/>
  <c r="U839" i="1"/>
  <c r="U840" i="1"/>
  <c r="U841" i="1"/>
  <c r="U842" i="1"/>
  <c r="U843" i="1"/>
  <c r="U844" i="1"/>
  <c r="U845" i="1"/>
  <c r="U846" i="1"/>
  <c r="U847" i="1"/>
  <c r="U848" i="1"/>
  <c r="U849" i="1"/>
  <c r="U850" i="1"/>
  <c r="U851" i="1"/>
  <c r="U852" i="1"/>
  <c r="U853" i="1"/>
  <c r="U854" i="1"/>
  <c r="U855" i="1"/>
  <c r="U856" i="1"/>
  <c r="U857" i="1"/>
  <c r="U858" i="1"/>
  <c r="U859" i="1"/>
  <c r="U860" i="1"/>
  <c r="U861" i="1"/>
  <c r="U862" i="1"/>
  <c r="U863" i="1"/>
  <c r="U864" i="1"/>
  <c r="U865" i="1"/>
  <c r="U866" i="1"/>
  <c r="U867" i="1"/>
  <c r="U868" i="1"/>
  <c r="U869" i="1"/>
  <c r="U870" i="1"/>
  <c r="U871" i="1"/>
  <c r="U872" i="1"/>
  <c r="U873" i="1"/>
  <c r="U874" i="1"/>
  <c r="U875" i="1"/>
  <c r="U876" i="1"/>
  <c r="U877" i="1"/>
  <c r="U878" i="1"/>
  <c r="U879" i="1"/>
  <c r="U880" i="1"/>
  <c r="U881" i="1"/>
  <c r="U882" i="1"/>
  <c r="U883" i="1"/>
  <c r="U884" i="1"/>
  <c r="U885" i="1"/>
  <c r="U886" i="1"/>
  <c r="U887" i="1"/>
  <c r="U888" i="1"/>
  <c r="U889" i="1"/>
  <c r="U890" i="1"/>
  <c r="U891" i="1"/>
  <c r="U892" i="1"/>
  <c r="U893" i="1"/>
  <c r="U894" i="1"/>
  <c r="U895" i="1"/>
  <c r="U896" i="1"/>
  <c r="U897" i="1"/>
  <c r="U898" i="1"/>
  <c r="U899" i="1"/>
  <c r="U900" i="1"/>
  <c r="U901" i="1"/>
  <c r="U902" i="1"/>
  <c r="U903" i="1"/>
  <c r="U904" i="1"/>
  <c r="U905" i="1"/>
  <c r="U906" i="1"/>
  <c r="U907" i="1"/>
  <c r="U908" i="1"/>
  <c r="U909" i="1"/>
  <c r="U910" i="1"/>
  <c r="U911" i="1"/>
  <c r="U912" i="1"/>
  <c r="U913" i="1"/>
  <c r="U914" i="1"/>
  <c r="U915" i="1"/>
  <c r="U916" i="1"/>
  <c r="U917" i="1"/>
  <c r="U918" i="1"/>
  <c r="U919" i="1"/>
  <c r="U920" i="1"/>
  <c r="U921" i="1"/>
  <c r="U922" i="1"/>
  <c r="U923" i="1"/>
  <c r="U924" i="1"/>
  <c r="U925" i="1"/>
  <c r="U926" i="1"/>
  <c r="U927" i="1"/>
  <c r="U928" i="1"/>
  <c r="U929" i="1"/>
  <c r="U930" i="1"/>
  <c r="U931" i="1"/>
  <c r="U932" i="1"/>
  <c r="U933" i="1"/>
  <c r="U934" i="1"/>
  <c r="U935" i="1"/>
  <c r="U936" i="1"/>
  <c r="U937" i="1"/>
  <c r="U938" i="1"/>
  <c r="U939" i="1"/>
  <c r="U940" i="1"/>
  <c r="U941" i="1"/>
  <c r="U942" i="1"/>
  <c r="U943" i="1"/>
  <c r="U944" i="1"/>
  <c r="U945" i="1"/>
  <c r="U946" i="1"/>
  <c r="U947" i="1"/>
  <c r="U948" i="1"/>
  <c r="U949" i="1"/>
  <c r="U950" i="1"/>
  <c r="U951" i="1"/>
  <c r="U952" i="1"/>
  <c r="U953" i="1"/>
  <c r="U954" i="1"/>
  <c r="U955" i="1"/>
  <c r="U956" i="1"/>
  <c r="U957" i="1"/>
  <c r="U958" i="1"/>
  <c r="U959" i="1"/>
  <c r="U960" i="1"/>
  <c r="U961" i="1"/>
  <c r="U962" i="1"/>
  <c r="U963" i="1"/>
  <c r="U964" i="1"/>
  <c r="U965" i="1"/>
  <c r="U966" i="1"/>
  <c r="U967" i="1"/>
  <c r="U968" i="1"/>
  <c r="U969" i="1"/>
  <c r="U970" i="1"/>
  <c r="U971" i="1"/>
  <c r="U972" i="1"/>
  <c r="U973" i="1"/>
  <c r="U974" i="1"/>
  <c r="U975" i="1"/>
  <c r="U976" i="1"/>
  <c r="U977" i="1"/>
  <c r="U978" i="1"/>
  <c r="U979" i="1"/>
  <c r="U980" i="1"/>
  <c r="U981" i="1"/>
  <c r="U982" i="1"/>
  <c r="U983" i="1"/>
  <c r="U984" i="1"/>
  <c r="U985" i="1"/>
  <c r="U986" i="1"/>
  <c r="U987" i="1"/>
  <c r="U988" i="1"/>
  <c r="U989" i="1"/>
  <c r="U990" i="1"/>
  <c r="U991" i="1"/>
  <c r="U992" i="1"/>
  <c r="U993" i="1"/>
  <c r="U994" i="1"/>
  <c r="U995" i="1"/>
  <c r="U996" i="1"/>
  <c r="U997" i="1"/>
  <c r="U998" i="1"/>
  <c r="U999" i="1"/>
  <c r="U1000" i="1"/>
  <c r="U1001" i="1"/>
  <c r="U1002" i="1"/>
  <c r="U1003" i="1"/>
  <c r="U1004" i="1"/>
  <c r="U1005" i="1"/>
  <c r="U1006" i="1"/>
  <c r="U1007" i="1"/>
  <c r="U1008" i="1"/>
  <c r="U1009" i="1"/>
  <c r="U1010" i="1"/>
  <c r="U1011" i="1"/>
  <c r="U1012" i="1"/>
  <c r="U1013" i="1"/>
  <c r="U1014" i="1"/>
  <c r="U15" i="1"/>
  <c r="T15" i="1"/>
  <c r="E5" i="1"/>
  <c r="F5" i="23"/>
  <c r="G5" i="27" s="1"/>
  <c r="E5" i="27"/>
  <c r="K5" i="27" s="1"/>
  <c r="G10" i="1"/>
  <c r="H10" i="1"/>
  <c r="I10" i="1"/>
  <c r="J10" i="1"/>
  <c r="K10" i="1"/>
  <c r="L10" i="1"/>
  <c r="M10" i="1"/>
  <c r="N10" i="1"/>
  <c r="O10" i="1"/>
  <c r="P10" i="1"/>
  <c r="Q10" i="1"/>
  <c r="R10" i="1"/>
  <c r="F10" i="1"/>
  <c r="E7" i="1"/>
  <c r="E6" i="1"/>
  <c r="C5" i="27"/>
  <c r="X10" i="1" l="1"/>
  <c r="Z10" i="1"/>
  <c r="AD13" i="1" s="1"/>
  <c r="D6" i="1" s="1"/>
  <c r="T10" i="1"/>
  <c r="AD12" i="1" s="1"/>
  <c r="AA10" i="1"/>
  <c r="AE13" i="1" s="1"/>
  <c r="D7" i="1" s="1"/>
  <c r="V10" i="1"/>
  <c r="Y10" i="1"/>
  <c r="AE15" i="1" s="1"/>
  <c r="W10" i="1"/>
  <c r="AE14" i="1" s="1"/>
  <c r="U10" i="1"/>
  <c r="AE12" i="1" s="1"/>
  <c r="N5" i="1" l="1"/>
  <c r="I5" i="27" s="1"/>
  <c r="AE17" i="1"/>
  <c r="AE16" i="1"/>
  <c r="AE18" i="1"/>
  <c r="AD15" i="1"/>
  <c r="AD17" i="1"/>
  <c r="AD16" i="1"/>
  <c r="AD18" i="1"/>
  <c r="AD14" i="1"/>
</calcChain>
</file>

<file path=xl/sharedStrings.xml><?xml version="1.0" encoding="utf-8"?>
<sst xmlns="http://schemas.openxmlformats.org/spreadsheetml/2006/main" count="1579" uniqueCount="1436">
  <si>
    <t>Compresseur</t>
  </si>
  <si>
    <t>Amplificateur, ampli-tuner, ampli guitare</t>
  </si>
  <si>
    <t>Cadre numérique</t>
  </si>
  <si>
    <t>Chaîne hi-fi, micro/mini (audio home systems, tous élements intégrés)</t>
  </si>
  <si>
    <t>Correcteur (pré-ampli pour platine vinyle)</t>
  </si>
  <si>
    <t>Enceinte amplifiée</t>
  </si>
  <si>
    <t>Juke-box</t>
  </si>
  <si>
    <t>Home-cinema</t>
  </si>
  <si>
    <t>Lecteur DVD portable &amp; lecteur HD - DVD portable</t>
  </si>
  <si>
    <t>Meuble Multimedia</t>
  </si>
  <si>
    <t>Vidéo-loupe pour malvoyant  - Téléagrandisseur</t>
  </si>
  <si>
    <t>Boule à facette avec moteur</t>
  </si>
  <si>
    <t>Clavier MIDI</t>
  </si>
  <si>
    <t>Contrôleur DJ</t>
  </si>
  <si>
    <t>Convertisseur de cassette Audio</t>
  </si>
  <si>
    <t>Disque dur multimédia de salon (autre que disque dur informatique)</t>
  </si>
  <si>
    <t>Ecran de projecteur qui se déroule grace à un moteur électrique</t>
  </si>
  <si>
    <t>Enceinte, caisson, barre de son</t>
  </si>
  <si>
    <t>Enregistreur DVD, Blu-Ray (de salon)</t>
  </si>
  <si>
    <t>Instrument de musique</t>
  </si>
  <si>
    <t>Laser (effet de lumière)</t>
  </si>
  <si>
    <t>Lecteur CD, DVD, DIVX, K7, Blu-Ray</t>
  </si>
  <si>
    <t>Lecteur Karaoké</t>
  </si>
  <si>
    <t>Machine à neige, bulles, fumée, brouillard, confettis</t>
  </si>
  <si>
    <t>Magnétoscope</t>
  </si>
  <si>
    <t>Mégaphone</t>
  </si>
  <si>
    <t>Platine disques, électrophone</t>
  </si>
  <si>
    <t>Projecteur de diapositives</t>
  </si>
  <si>
    <t>Sampler</t>
  </si>
  <si>
    <t>Station d'accueil (docks) avec hauts-parleurs (pour ipod, mp3, …)</t>
  </si>
  <si>
    <t>Stroboscope</t>
  </si>
  <si>
    <t>Support de télévision motorisé </t>
  </si>
  <si>
    <t>Table de mixage, equalizer</t>
  </si>
  <si>
    <t>Tuner</t>
  </si>
  <si>
    <t>Vidéoprojecteur</t>
  </si>
  <si>
    <t>Accordeur instruments de musiques</t>
  </si>
  <si>
    <t>Amplificateur TV : ampli de mât, ampli d'intérieur, ampli pour réseaux câblés</t>
  </si>
  <si>
    <t>Antenne (TV,…) amplifiée ou non : LNB, antenne d'intérieur, antenne caravane</t>
  </si>
  <si>
    <t>Appareil - photo, même pour enfant</t>
  </si>
  <si>
    <t>Baladeur (CD, MD, MP3, audio-video, disque dur, solid state)</t>
  </si>
  <si>
    <t>Camescope, caméra numérique</t>
  </si>
  <si>
    <t>Casque (audio, TV, HIFI, réalité virtuelle, ...)</t>
  </si>
  <si>
    <t>Chargeur, convertisseur, transformateur…, pour matériel grand public (cat. 04)</t>
  </si>
  <si>
    <t>Chargeur solaire</t>
  </si>
  <si>
    <t>Chargeur de piles, d'accumulateurs</t>
  </si>
  <si>
    <t>Commutateur vidéo</t>
  </si>
  <si>
    <t>Contrôleur de volume</t>
  </si>
  <si>
    <t>Débrideur camescope</t>
  </si>
  <si>
    <t>Dictaphone</t>
  </si>
  <si>
    <t>Enceinte de petite taille pour lecteur MP3</t>
  </si>
  <si>
    <t>Gyrophare (autre que gyrophare pour matériel de sécurité et de surveillance)</t>
  </si>
  <si>
    <t>Imprimante photo</t>
  </si>
  <si>
    <t>Lunettes multimédia, 3D</t>
  </si>
  <si>
    <t>Magnétophone</t>
  </si>
  <si>
    <t>Métronome</t>
  </si>
  <si>
    <t>Microphone</t>
  </si>
  <si>
    <t>Appareil connecté, pour transmission de données audio/video</t>
  </si>
  <si>
    <t>Objectif d’appareil photo</t>
  </si>
  <si>
    <t>Oreiller musical (enceintes + jack pour ipod)</t>
  </si>
  <si>
    <t>Parabole amplifiée ou non</t>
  </si>
  <si>
    <t>Pédale d'effet (musique)</t>
  </si>
  <si>
    <t>Pointeur laser</t>
  </si>
  <si>
    <t>Poste de radio, radio K7 et CD portable, transistor, radio portable</t>
  </si>
  <si>
    <t>Radio-réveil, simulateur d'aube</t>
  </si>
  <si>
    <t>Relais télécommande, transmetteur sans fil</t>
  </si>
  <si>
    <t>Rembobineur</t>
  </si>
  <si>
    <t>Set top box / Générateur de signaux pour led</t>
  </si>
  <si>
    <t>Sound relax </t>
  </si>
  <si>
    <t>Télécommande</t>
  </si>
  <si>
    <t>Traducteur</t>
  </si>
  <si>
    <t>Transcodeur numérique</t>
  </si>
  <si>
    <t>Vidéo-loupe pour malvoyant (sans moniteur)</t>
  </si>
  <si>
    <t>Zoom d’appareil photo</t>
  </si>
  <si>
    <t>Autres accessoires audio/vidéo</t>
  </si>
  <si>
    <t>Autre appareil d'électronique grand pubic (hors écran)</t>
  </si>
  <si>
    <t>Boitier PC (unité centrale) avec alimentation seule</t>
  </si>
  <si>
    <t>barebones</t>
  </si>
  <si>
    <t>Imprimante monofonctionnelle &lt;= 15 kg</t>
  </si>
  <si>
    <t>Imprimante multifonctionnelle</t>
  </si>
  <si>
    <t>Imprimante 3D</t>
  </si>
  <si>
    <t>Machine à écrire</t>
  </si>
  <si>
    <t>Machine à insoler</t>
  </si>
  <si>
    <t>Photocopieur</t>
  </si>
  <si>
    <t>Scanner monofonctionnel</t>
  </si>
  <si>
    <t>Télécopieur, fax</t>
  </si>
  <si>
    <t>Table graphique</t>
  </si>
  <si>
    <t xml:space="preserve">Traceur jet d'encre </t>
  </si>
  <si>
    <t>Accessoire pour imprimantes :  chargeur papiers, bac d’alimentation, bac de tri, tambour avec ou sans toner, courroie de transfert, récupérateur de toner, séparateur</t>
  </si>
  <si>
    <t>Adaptateur infra rouge (pour téléphone portable ou PDA)</t>
  </si>
  <si>
    <t xml:space="preserve">Appareil externe de stockage de données (disque dur externe, lecteur disquette externe, …) </t>
  </si>
  <si>
    <t>Assistant personnel</t>
  </si>
  <si>
    <t>Boitier d’un disque dur externe</t>
  </si>
  <si>
    <t>Boitier Réseau (avec fonction PC embarqué)</t>
  </si>
  <si>
    <t>Calculatrice</t>
  </si>
  <si>
    <t>Clavier</t>
  </si>
  <si>
    <t>Chargeur, convertisseur, transformateur…, pour IT (cat. 03)</t>
  </si>
  <si>
    <t xml:space="preserve">Commutateur réseau (switch) </t>
  </si>
  <si>
    <t>Décodeur, transcodeur</t>
  </si>
  <si>
    <t>E-Book, Livre électronique</t>
  </si>
  <si>
    <t>Ecoute-bébé, babyphone</t>
  </si>
  <si>
    <t>Equipements informatiques embarqués ou de poche</t>
  </si>
  <si>
    <t>GPS</t>
  </si>
  <si>
    <t>Graveur CD/DVD externe</t>
  </si>
  <si>
    <t>Hub externe, répartiteur (si alimentation électrique)</t>
  </si>
  <si>
    <t>Intercom</t>
  </si>
  <si>
    <t>Interphone</t>
  </si>
  <si>
    <t>Lecteur de cartes (périphériques externes)</t>
  </si>
  <si>
    <t>Memory saver (pour véhicule)</t>
  </si>
  <si>
    <t>Modem</t>
  </si>
  <si>
    <t>Modem CPL (courant porteur en ligne) : passerelle CPL, adaptateur CPL, prise  CPL</t>
  </si>
  <si>
    <t>Nano-ordinateur</t>
  </si>
  <si>
    <t>Objet connecté WIFI (bouton, …)</t>
  </si>
  <si>
    <t>Onduleur pour équipements informatiques</t>
  </si>
  <si>
    <t>PC de poche</t>
  </si>
  <si>
    <t>Portier : vidéo, interphone</t>
  </si>
  <si>
    <t>Programmateur de cartes électronique</t>
  </si>
  <si>
    <t>Récepteur (démodulateur satellite, adaptateur TNT, terminal numérique, transmetteur vidéos, transmetteur FM)</t>
  </si>
  <si>
    <t>Répondeur</t>
  </si>
  <si>
    <t>Routeur, WI-FI, routeur d'appel</t>
  </si>
  <si>
    <t>Souris d’ordinateur</t>
  </si>
  <si>
    <t>Station d'accueil (docks) pour chargement et connectique (pour PC portable, ...)</t>
  </si>
  <si>
    <t>Stylet USB</t>
  </si>
  <si>
    <t>Talkie walkie</t>
  </si>
  <si>
    <t>Téléphone fixe  avec ou sans fil</t>
  </si>
  <si>
    <t>Webcam</t>
  </si>
  <si>
    <t>Autres petits périphériques : haut-parleur pour ordinateur, casque, microphone, …</t>
  </si>
  <si>
    <t>Accessoire de téléphonie mobile (oreillettes, kit main-libre, chargeur, montre connectée, etc…)</t>
  </si>
  <si>
    <t>Carte mémoire (smart, SD, flash, etc.)</t>
  </si>
  <si>
    <t>Carte électronique (carte mère, carte graphique, carte fax,…)</t>
  </si>
  <si>
    <t>Clé USB, clé 3G</t>
  </si>
  <si>
    <t>Equipement passif : connectique, cordon d'alimentation, filtre ADSL, câble RJ45, câble USB</t>
  </si>
  <si>
    <t>Autre équipement IT</t>
  </si>
  <si>
    <t>Four à micro-ondes, micro-ondes multicuisson, tiroir chauffe-plat</t>
  </si>
  <si>
    <t>Glacière à effet Peltier - thermoélectrique</t>
  </si>
  <si>
    <t>Hotte, groupe filtrant</t>
  </si>
  <si>
    <t>Plaque chauffante électrique</t>
  </si>
  <si>
    <t>Plaque électrique intégrée à un évier (kitchenette)</t>
  </si>
  <si>
    <t>Radiateur à accumulation</t>
  </si>
  <si>
    <t>Réchaud électrique</t>
  </si>
  <si>
    <t xml:space="preserve">Table de cuisson </t>
  </si>
  <si>
    <t>Aspirateur traineau</t>
  </si>
  <si>
    <t>Aspirateur Robot</t>
  </si>
  <si>
    <t>Aspirateur balai</t>
  </si>
  <si>
    <t>Aspirateur eau et poussières - Shampouineuse</t>
  </si>
  <si>
    <t>Aspirateur centralisé</t>
  </si>
  <si>
    <t>Centrale vapeur, table à repasser active, robot et presse de repassage</t>
  </si>
  <si>
    <t>Cireuse à chaussure / pour sol et parquet</t>
  </si>
  <si>
    <t>Machine à laver portable à agitateur / pulsateur</t>
  </si>
  <si>
    <t>Mini-four (posable, sans fonction micro-onde)</t>
  </si>
  <si>
    <t>Nettoyeur vapeur / balai vapeur</t>
  </si>
  <si>
    <t>Bouilloire</t>
  </si>
  <si>
    <t>Cafetière</t>
  </si>
  <si>
    <t>Machine expresso</t>
  </si>
  <si>
    <t>Théière</t>
  </si>
  <si>
    <t>Abattant WC électrique</t>
  </si>
  <si>
    <t>Abreuvoir </t>
  </si>
  <si>
    <t>Affuteur électrique de cuisine</t>
  </si>
  <si>
    <t>Allume-gaz à pile</t>
  </si>
  <si>
    <t>Appareil anti-bouloches (tondeuse/rasoir pour pull, pour peluches)</t>
  </si>
  <si>
    <t>Appareil à électrolyse (autre que électrolyseur pour piscine)</t>
  </si>
  <si>
    <t>Appareil à fondue</t>
  </si>
  <si>
    <t>Appareil à raclette</t>
  </si>
  <si>
    <t>Aspirateur portatif pour voiture</t>
  </si>
  <si>
    <t>Aspirateur à main pour aquarium</t>
  </si>
  <si>
    <t>Aspirateur à main</t>
  </si>
  <si>
    <t>Automate d'alimentation , distributeur automatique de nourriture pour animaux</t>
  </si>
  <si>
    <t>Balai électrique (sans aspiration ou sans vapeur)</t>
  </si>
  <si>
    <t>Balance de cuisine</t>
  </si>
  <si>
    <t>Barbecue avec raccord électrique</t>
  </si>
  <si>
    <t>Batteur</t>
  </si>
  <si>
    <t>Blender</t>
  </si>
  <si>
    <t>Brosse électrique pour aspirateurs</t>
  </si>
  <si>
    <t>Broyeur (à aliments)</t>
  </si>
  <si>
    <t>Broyeur WC, pompe sanitaire, sanibroyeur</t>
  </si>
  <si>
    <t>Carafe à filtration d'eau, ioniseur d'eau pour eau de boisson</t>
  </si>
  <si>
    <t>Centrifugeuse</t>
  </si>
  <si>
    <t>Chauffe biberon</t>
  </si>
  <si>
    <t>Chauffe plat, chauffe assiette</t>
  </si>
  <si>
    <t>Chocolatière</t>
  </si>
  <si>
    <t xml:space="preserve">Clean UV </t>
  </si>
  <si>
    <t>Couteau électrique</t>
  </si>
  <si>
    <t>Crêpière</t>
  </si>
  <si>
    <t>Croque Monsieur</t>
  </si>
  <si>
    <t>Cuit vapeur/ Mijoteur/ Cuiseur</t>
  </si>
  <si>
    <t>Déshydrateur à aliments</t>
  </si>
  <si>
    <t>Détacheur</t>
  </si>
  <si>
    <t>Distributeur d'eau/ boisson non réfrigérée</t>
  </si>
  <si>
    <t>Electro-brosse</t>
  </si>
  <si>
    <t>Etrille (aspirateur à main pour poils d'animaux)</t>
  </si>
  <si>
    <t>Fabrique à glaçons / sodas (sans fluide frigorigène)</t>
  </si>
  <si>
    <t>Fer à repasser</t>
  </si>
  <si>
    <t>Four à pain, machine à pain</t>
  </si>
  <si>
    <t>Friteuse</t>
  </si>
  <si>
    <t>Gaufrier</t>
  </si>
  <si>
    <t>Grille viande</t>
  </si>
  <si>
    <t>Grille-pain, toaster</t>
  </si>
  <si>
    <t>Hachoir</t>
  </si>
  <si>
    <t>Machine à bière (sans fluide frigorigène)</t>
  </si>
  <si>
    <t>Machine à mettre les aliments sous vide</t>
  </si>
  <si>
    <t>Mixeur, mixeur cuiseur/vapeur</t>
  </si>
  <si>
    <t>Moulin à café</t>
  </si>
  <si>
    <t>Moulin électrique : moulin à grain, moulin à poivre, etc.</t>
  </si>
  <si>
    <t>Mur virtuel pour aspirateur robot</t>
  </si>
  <si>
    <t>Nettoyeur à ultrasons</t>
  </si>
  <si>
    <t>Nettoyeur vapeur à main</t>
  </si>
  <si>
    <t>Ouvre-boite</t>
  </si>
  <si>
    <t>Plancha</t>
  </si>
  <si>
    <t>Poubelle à ouverture électrique</t>
  </si>
  <si>
    <t>Présécheur pour chiens / chats</t>
  </si>
  <si>
    <t>Presse agrume</t>
  </si>
  <si>
    <t>Rafraîchisseur de boissons</t>
  </si>
  <si>
    <t>Robot / Robot avec résistance chauffante</t>
  </si>
  <si>
    <t>Saucier</t>
  </si>
  <si>
    <t>Séchoir à légumes</t>
  </si>
  <si>
    <t>Séchoir à linge électrique</t>
  </si>
  <si>
    <t>Sorbetière (sans production de froid)</t>
  </si>
  <si>
    <t>Spatule électrique</t>
  </si>
  <si>
    <t>Stérilisateur</t>
  </si>
  <si>
    <t>Thermo-plongeur</t>
  </si>
  <si>
    <t xml:space="preserve">Tire-lait </t>
  </si>
  <si>
    <t>Tondeuse pour animaux</t>
  </si>
  <si>
    <t>Trancheuse</t>
  </si>
  <si>
    <t>Tueur d'insectes (autre que diffuseur de parfums ou prise électrique diffuseuse)</t>
  </si>
  <si>
    <t>Verre doseur</t>
  </si>
  <si>
    <t>Yaourtière</t>
  </si>
  <si>
    <t>Accessoires de salle de bain qui fonctionnent à piles (rasoir, etc.)</t>
  </si>
  <si>
    <t>Appareil à friser / défriser</t>
  </si>
  <si>
    <t xml:space="preserve">Appareil à ultrasons (soin visage ou cellulite) </t>
  </si>
  <si>
    <t>Appareil d'acupuncture</t>
  </si>
  <si>
    <t>Appareil d’électrostimulation / Electro-stimulateur / Ceinture chauffante</t>
  </si>
  <si>
    <t>Appareil d'électro-thérapie</t>
  </si>
  <si>
    <t>Appareil de balnéothérapie</t>
  </si>
  <si>
    <t>Appareil de luminothérapie</t>
  </si>
  <si>
    <t>Appareil de manucure et pédicure</t>
  </si>
  <si>
    <t>Appareil de massage</t>
  </si>
  <si>
    <t>Appareil de pressothérapie </t>
  </si>
  <si>
    <t>Appareil d'électromusculation</t>
  </si>
  <si>
    <t>Appareil Lampe Infrarouge</t>
  </si>
  <si>
    <t>Appareil pour la beauté des cheveux</t>
  </si>
  <si>
    <t>Bigoudis chauffants</t>
  </si>
  <si>
    <t>Brosse à dents</t>
  </si>
  <si>
    <t>Brosse soufflante</t>
  </si>
  <si>
    <t>Chargeur, convertisseur, transformateur…, pour PEM (cat. 02)</t>
  </si>
  <si>
    <t>Chauffe-boue </t>
  </si>
  <si>
    <t>Coffret manucure</t>
  </si>
  <si>
    <t>Combiné dentaire</t>
  </si>
  <si>
    <t>Distributeur de savon électronique / infrarouge</t>
  </si>
  <si>
    <t xml:space="preserve">Epilateur électrique </t>
  </si>
  <si>
    <t>Equipement pour la beauté du visage</t>
  </si>
  <si>
    <t>Hydropulseur</t>
  </si>
  <si>
    <t>Lampe bronzante/solaire/UV faciale - Solarium pour visage</t>
  </si>
  <si>
    <t>Minuteur</t>
  </si>
  <si>
    <t>Miroir lumineux (ou miroir éclairant)</t>
  </si>
  <si>
    <t>Montre, horloge, réveil, chronomètre</t>
  </si>
  <si>
    <t xml:space="preserve">Montre cardio fréquence </t>
  </si>
  <si>
    <t>Montre de voiture</t>
  </si>
  <si>
    <t>Montre solaire, digitale, …</t>
  </si>
  <si>
    <t>Mouche bébé éléctrique</t>
  </si>
  <si>
    <t xml:space="preserve">Pendule </t>
  </si>
  <si>
    <t>Pèse personne, impédancemètre, body controller</t>
  </si>
  <si>
    <t>Diffuseur de parfum, prise diffuseuse (insecticide, parfum, ...)</t>
  </si>
  <si>
    <t>Rasoir</t>
  </si>
  <si>
    <t>Sauna facial</t>
  </si>
  <si>
    <t>Sèche cheveux (ou casque séchoir)</t>
  </si>
  <si>
    <t>Sèche-mains</t>
  </si>
  <si>
    <t>Thermo-Horloge</t>
  </si>
  <si>
    <t>Thermomètre  (autre que thermomètre médical)</t>
  </si>
  <si>
    <t>Thermomètre de voiture, filaire</t>
  </si>
  <si>
    <t>Thermosonde de cuisson</t>
  </si>
  <si>
    <t>Tondeuse à cheveux</t>
  </si>
  <si>
    <t>Autre petit appareil ménager</t>
  </si>
  <si>
    <t>Câble HDMI</t>
  </si>
  <si>
    <t>Câble RCA</t>
  </si>
  <si>
    <t>Câble TV</t>
  </si>
  <si>
    <t>Adaptateur</t>
  </si>
  <si>
    <t>Bloc parafoudre</t>
  </si>
  <si>
    <t>Câble</t>
  </si>
  <si>
    <t>Cordon d'alimentation</t>
  </si>
  <si>
    <t>Eléments de connectique</t>
  </si>
  <si>
    <t>Multiprise</t>
  </si>
  <si>
    <t>Parasurtenseur</t>
  </si>
  <si>
    <t>Prolongateur, rallonge</t>
  </si>
  <si>
    <t>Sonde de température filaire</t>
  </si>
  <si>
    <t>Autre équipement passif</t>
  </si>
  <si>
    <t>Fauteuil électrique</t>
  </si>
  <si>
    <t>Lève-personne</t>
  </si>
  <si>
    <t>Lit médical</t>
  </si>
  <si>
    <t xml:space="preserve"> Meuble médical avec fonction électrique</t>
  </si>
  <si>
    <t>Autre gros équipement médical</t>
  </si>
  <si>
    <t>Aiguillon électrique pour animaux</t>
  </si>
  <si>
    <t>Alarme pour habitation, anti home-jacking</t>
  </si>
  <si>
    <t>Alcootest électronique</t>
  </si>
  <si>
    <t>Antivol electrique</t>
  </si>
  <si>
    <t>Automatisme de portail, porte de garage, volets, stores, …</t>
  </si>
  <si>
    <t>Avertisseur de radar</t>
  </si>
  <si>
    <t>Avertisseur sonore, avertisseur d'alarme</t>
  </si>
  <si>
    <t>Balance électronique (autre que balance de cuisine ou pèse-personne)</t>
  </si>
  <si>
    <t>Balise de détresse</t>
  </si>
  <si>
    <t>Ballast</t>
  </si>
  <si>
    <t>Bloc de puissance</t>
  </si>
  <si>
    <t>Boussole électronique</t>
  </si>
  <si>
    <t>Caméra de surveillance</t>
  </si>
  <si>
    <t>Caméra factice</t>
  </si>
  <si>
    <t xml:space="preserve">Capteur de mouvement </t>
  </si>
  <si>
    <t>Carillon, sonnette</t>
  </si>
  <si>
    <t>Centrale et système d'alarme, de télésurveillance (sans écran &gt;= 7")</t>
  </si>
  <si>
    <t>Chargeur, convertisseur, transformateur…, pour equipements des catégories 1, 6, 8 et 9</t>
  </si>
  <si>
    <t>Coffre fort à ouverture exclusivement électronique</t>
  </si>
  <si>
    <t>Coffret électrique pour piscine</t>
  </si>
  <si>
    <t>Collier pour chien</t>
  </si>
  <si>
    <t>Commutateur périmétrique (pour tondeuse robot)</t>
  </si>
  <si>
    <t>Compteur électronique (eau, gaz, etc,), compte-tours, …</t>
  </si>
  <si>
    <t xml:space="preserve">Contrôleur, limiteur, régulateur de charge </t>
  </si>
  <si>
    <t>Couverture piscine</t>
  </si>
  <si>
    <t>Détecteur de fumée, de gaz, d’humidité, d’immersion pour piscine, pour alarme anti-intrusion, de fuites d'eau, de luminosité, de métaux, …</t>
  </si>
  <si>
    <t>Enrouleur électrique</t>
  </si>
  <si>
    <t>Flashmètre </t>
  </si>
  <si>
    <t>Gâche et serrure électrique</t>
  </si>
  <si>
    <t xml:space="preserve">Gyrophare comme accessoire d’un équipement de contrôle de mesure et de surveillance </t>
  </si>
  <si>
    <t>Kit prises télécommandées</t>
  </si>
  <si>
    <t>Kit de retournement pour poussins</t>
  </si>
  <si>
    <t>Mire-œufs</t>
  </si>
  <si>
    <t>Mécanisme équilibreur électrique (pour tableaux</t>
  </si>
  <si>
    <t>Mètre à ruban automatique</t>
  </si>
  <si>
    <t>Multimètre, voltmètre, ampèremètre, testeur de courant, …</t>
  </si>
  <si>
    <t>Niveau laser, lunettes de chantier</t>
  </si>
  <si>
    <t>Onduleur autre que pour equipements informatiques</t>
  </si>
  <si>
    <t>Oreillette anti-endormissement</t>
  </si>
  <si>
    <t>Oscilloscope avec écran &lt; 7"</t>
  </si>
  <si>
    <t>Pied à coulisse électronique</t>
  </si>
  <si>
    <t>Plot de Place de Parking</t>
  </si>
  <si>
    <t>Podomètre</t>
  </si>
  <si>
    <t>Prise électrique programmable</t>
  </si>
  <si>
    <t>Programmateur (arrosage, secteur, chauffage, …)</t>
  </si>
  <si>
    <t>Régulateur (pH, …)</t>
  </si>
  <si>
    <t>Répartiteur de chauffage électronique</t>
  </si>
  <si>
    <t>Satfinder</t>
  </si>
  <si>
    <t>Schocker</t>
  </si>
  <si>
    <t>Sonde radio</t>
  </si>
  <si>
    <t>Sonomètre</t>
  </si>
  <si>
    <t>Station météo</t>
  </si>
  <si>
    <t>Système anti-aboiement</t>
  </si>
  <si>
    <t>Système de dressage </t>
  </si>
  <si>
    <t>Système de gestion de l'énergie électrique et solaire</t>
  </si>
  <si>
    <t>Systéme de localisation (traceur gps)</t>
  </si>
  <si>
    <t>Tableau coulissant à maneuvre électrique</t>
  </si>
  <si>
    <t>Télémètre laser</t>
  </si>
  <si>
    <t>Tirelire digitale</t>
  </si>
  <si>
    <t>Thermostat</t>
  </si>
  <si>
    <t>Tosmetre, wattmètre</t>
  </si>
  <si>
    <t>Tournevis testeur</t>
  </si>
  <si>
    <t>Transpondeur </t>
  </si>
  <si>
    <t>Variateur de lumière</t>
  </si>
  <si>
    <t>Autre instrument de surveillance et de contrôle</t>
  </si>
  <si>
    <t>Console de jeux</t>
  </si>
  <si>
    <t>Automate (jouet / décoration)</t>
  </si>
  <si>
    <t>Baignoire Balnéo</t>
  </si>
  <si>
    <t>Boîte à musique, galet sonore, …</t>
  </si>
  <si>
    <t>Bougie lumineuse ou musicale</t>
  </si>
  <si>
    <t>Briquet électronique</t>
  </si>
  <si>
    <t>Bûche électrique pour cheminée</t>
  </si>
  <si>
    <t>Cabine de douche multifonctions</t>
  </si>
  <si>
    <t>Capteur multi-sport</t>
  </si>
  <si>
    <t>Chargeur, convertisseur, transformateur…, pour équipements de la cat. 07</t>
  </si>
  <si>
    <t>Chauffe tasse</t>
  </si>
  <si>
    <t>Cigarette éléctronique</t>
  </si>
  <si>
    <t>Couvre-siège massant</t>
  </si>
  <si>
    <t>Eclairage de vélo</t>
  </si>
  <si>
    <t>Equipement de cardio fréquence pour le loisir et le sport</t>
  </si>
  <si>
    <t>Equipement de décoration avec fonction lumineuse</t>
  </si>
  <si>
    <t>Equipement d'éclairage portatif, dont la  finalité est d'être utilisée en se déplaçant</t>
  </si>
  <si>
    <t>Globe terrestre lumineux</t>
  </si>
  <si>
    <t>Guirlande lumineuse</t>
  </si>
  <si>
    <t>Gyropode</t>
  </si>
  <si>
    <t>Jouet à bulles</t>
  </si>
  <si>
    <t>Jumelles</t>
  </si>
  <si>
    <t>Kit d'arbitrage (drapeaux, oreillettes, sifflets)</t>
  </si>
  <si>
    <t>Lampe à plasma</t>
  </si>
  <si>
    <t>Lampe de poche petit format</t>
  </si>
  <si>
    <t xml:space="preserve">Lampe frontale avec carte électronique </t>
  </si>
  <si>
    <t>Lampe torche, baladeuse, torche dynamo</t>
  </si>
  <si>
    <t>Livre-son</t>
  </si>
  <si>
    <t>Loupe avec système d'éclairage</t>
  </si>
  <si>
    <t>Lunette à vision nocturne</t>
  </si>
  <si>
    <t>Manette de jeux</t>
  </si>
  <si>
    <t>Microscope</t>
  </si>
  <si>
    <t>Mini quad et mini moto électrique</t>
  </si>
  <si>
    <t>Moulinet électrique de pêche</t>
  </si>
  <si>
    <t>Ordinateur éducatif, pour enfant</t>
  </si>
  <si>
    <t>Patinette électrique</t>
  </si>
  <si>
    <t>Père noël musical </t>
  </si>
  <si>
    <t>Périphérique et accessoire de console de jeux (manette, volant, casque, etc,)</t>
  </si>
  <si>
    <t>Poisson nageur</t>
  </si>
  <si>
    <t>Porte clés lumineux</t>
  </si>
  <si>
    <t>Robot, robot PC, accessoires pour robot</t>
  </si>
  <si>
    <t xml:space="preserve">Sauna </t>
  </si>
  <si>
    <t>Semelle chauffante</t>
  </si>
  <si>
    <t>Scooter électrique</t>
  </si>
  <si>
    <t>Scoreur électronique</t>
  </si>
  <si>
    <t>Solarium, table UV</t>
  </si>
  <si>
    <t>Spa, piscine</t>
  </si>
  <si>
    <t>Stepper électrique ou avec compteur intégré</t>
  </si>
  <si>
    <t>Soufflerie musicale</t>
  </si>
  <si>
    <t>Table électrique pour toilettage</t>
  </si>
  <si>
    <t>Taille crayon électrique</t>
  </si>
  <si>
    <t>Tapis roulant</t>
  </si>
  <si>
    <t>Télescope électronique ou avec moteur</t>
  </si>
  <si>
    <t>Veilleuse de nuit</t>
  </si>
  <si>
    <t>Vélo à assistance électrique</t>
  </si>
  <si>
    <t>Vélo d’appartement électrique</t>
  </si>
  <si>
    <t>Vélo d’appartement avec compteur électrique intégré non détachable</t>
  </si>
  <si>
    <t>Vibromasseur, sex toys</t>
  </si>
  <si>
    <t>Village, sapin, décorations de noël avec éclairage, animation, …</t>
  </si>
  <si>
    <t>Autre jouet, équipement de loisirs et de sports</t>
  </si>
  <si>
    <t>Perceuse</t>
  </si>
  <si>
    <t>Visseuse</t>
  </si>
  <si>
    <t>Affuteur d'outillage</t>
  </si>
  <si>
    <t>Agrafeuse électrique </t>
  </si>
  <si>
    <t>Appareil à graver</t>
  </si>
  <si>
    <t>Arroseur automatique</t>
  </si>
  <si>
    <t>Aspirateur d'extérieur, aspirateur de piscine portatif (autre que robot)</t>
  </si>
  <si>
    <t>Booster de démarrage de véhicules, démarreur rapide</t>
  </si>
  <si>
    <t>Burineur</t>
  </si>
  <si>
    <t>Carrelette</t>
  </si>
  <si>
    <t>Chargeur de batteries de véhicule</t>
  </si>
  <si>
    <t>Chlorinateur (diffeuse de chlore, ph…)</t>
  </si>
  <si>
    <t>Cisaille électrique</t>
  </si>
  <si>
    <t>Ciseaux à bois électrique</t>
  </si>
  <si>
    <t>Clé à choc</t>
  </si>
  <si>
    <t>Clôture électrique, système d'électrification</t>
  </si>
  <si>
    <t>Convertisseur de fréquence pour outillage</t>
  </si>
  <si>
    <t>Coupe-bordures, taille-haies, tronçonneuse</t>
  </si>
  <si>
    <t>Coupe-queue</t>
  </si>
  <si>
    <t>Cric électrique</t>
  </si>
  <si>
    <t>Décapeuse</t>
  </si>
  <si>
    <t>Débecqueur</t>
  </si>
  <si>
    <t>Décolleuse</t>
  </si>
  <si>
    <t>Défonceuse</t>
  </si>
  <si>
    <t>Destructeur de papier</t>
  </si>
  <si>
    <t>Détartreur (eau)</t>
  </si>
  <si>
    <t>Dévidoir électrique (ruban adhésif, tuyaux, …)</t>
  </si>
  <si>
    <t xml:space="preserve">Ecorneur électrique </t>
  </si>
  <si>
    <t>Electrolyseur au sel (pour piscine)</t>
  </si>
  <si>
    <t>Electro-vanne</t>
  </si>
  <si>
    <t>Essuie-glace électrique (pour bateaux…)</t>
  </si>
  <si>
    <t xml:space="preserve">Etiqueteuse </t>
  </si>
  <si>
    <t>Fer à souder</t>
  </si>
  <si>
    <t>Filtre de piscine</t>
  </si>
  <si>
    <t>Fontaine brumisateur</t>
  </si>
  <si>
    <t>Fontaine décorative avec pompe</t>
  </si>
  <si>
    <t>Foreuse</t>
  </si>
  <si>
    <t>Gonfleur, matelas gonflable avec pompe</t>
  </si>
  <si>
    <t>Grignoteuse</t>
  </si>
  <si>
    <t xml:space="preserve">Groupe de filtration </t>
  </si>
  <si>
    <t>Guindeaux (pour relever l'ancre de bateau)</t>
  </si>
  <si>
    <t>Ioniseur antitartre / pour piscine</t>
  </si>
  <si>
    <t>Lampe à brume (avec pompe)</t>
  </si>
  <si>
    <t>Lime</t>
  </si>
  <si>
    <t xml:space="preserve">Lustreuse automobile </t>
  </si>
  <si>
    <t xml:space="preserve">Machine à coudre </t>
  </si>
  <si>
    <t>Machine à relier</t>
  </si>
  <si>
    <t>Malaxeur, mélangeur portatif</t>
  </si>
  <si>
    <t>Massicot</t>
  </si>
  <si>
    <t>Meuleuse</t>
  </si>
  <si>
    <t>Module de nage à contre-courant</t>
  </si>
  <si>
    <t>Mortaiseuse</t>
  </si>
  <si>
    <t>Moteur électrique d'appoint (multi-usage)</t>
  </si>
  <si>
    <t>Moteur de tourne-broche</t>
  </si>
  <si>
    <t>Mur filtrant piscine</t>
  </si>
  <si>
    <t>Nettoyeur de gouttières</t>
  </si>
  <si>
    <t>Ouvre-lettres</t>
  </si>
  <si>
    <t>Palan électrique</t>
  </si>
  <si>
    <t>Perforateur</t>
  </si>
  <si>
    <t>Pistolet à colle</t>
  </si>
  <si>
    <t>Pistolet à peinture</t>
  </si>
  <si>
    <t>Plastifieuse</t>
  </si>
  <si>
    <t>Plieuse de lettres</t>
  </si>
  <si>
    <t>Pompe pour aquarium, piscine, spa, chauffage, …</t>
  </si>
  <si>
    <t>Ponçeuse</t>
  </si>
  <si>
    <t>Poste à souder</t>
  </si>
  <si>
    <t>Pulvérisateur de peinture et des projecteurs de poudre</t>
  </si>
  <si>
    <t>Rabot</t>
  </si>
  <si>
    <t>Rainureuse</t>
  </si>
  <si>
    <t>Relieuse</t>
  </si>
  <si>
    <t>Repousseur de taupes (appareil à ultrasons), taupicide</t>
  </si>
  <si>
    <t>Scie</t>
  </si>
  <si>
    <t>Souffleuse de jardin</t>
  </si>
  <si>
    <t>Système de filtration pour piscine</t>
  </si>
  <si>
    <t>Station électrique portative</t>
  </si>
  <si>
    <t>Treuil, winch</t>
  </si>
  <si>
    <t>Vaporisateur</t>
  </si>
  <si>
    <t>Vérin électrique (pour bateau)</t>
  </si>
  <si>
    <t>Autre outillage électroportatif et non stationnaire</t>
  </si>
  <si>
    <t>Adoucisseur d'eau</t>
  </si>
  <si>
    <t>Aplatisseur à grains</t>
  </si>
  <si>
    <t xml:space="preserve">Bétonnière électrique </t>
  </si>
  <si>
    <t>Broyeur de végétaux, broyeur à céréales</t>
  </si>
  <si>
    <t>Centrale d'énergie (avec convertisseur, compresseur, …)</t>
  </si>
  <si>
    <t>Débroussailleuse</t>
  </si>
  <si>
    <t>Déneigeuse</t>
  </si>
  <si>
    <t>Egrenoir</t>
  </si>
  <si>
    <t>Fendeur de bûches, scie à bûches</t>
  </si>
  <si>
    <t>Groupe surpresseur</t>
  </si>
  <si>
    <t>Motobineuse</t>
  </si>
  <si>
    <t>Nettoyeur Haute Pression</t>
  </si>
  <si>
    <t>Plumeuse</t>
  </si>
  <si>
    <t>Robot de nettoyage piscine</t>
  </si>
  <si>
    <t>Scarificateur</t>
  </si>
  <si>
    <t>Tondeuse à gazon électrique (poussée ou tractée)</t>
  </si>
  <si>
    <t>Tour à bois</t>
  </si>
  <si>
    <t>Transpalette</t>
  </si>
  <si>
    <t>Autres gros outillage et outillage stationnaire</t>
  </si>
  <si>
    <t>Autre équipement d'outillage et jardinage</t>
  </si>
  <si>
    <t>Appareil de mesures physiologiques</t>
  </si>
  <si>
    <t>Défibrillateur</t>
  </si>
  <si>
    <t>Doppler fœtal</t>
  </si>
  <si>
    <t>Moniteur cardiaque</t>
  </si>
  <si>
    <t>Pompe de nutrition entérale</t>
  </si>
  <si>
    <t>Sonotone</t>
  </si>
  <si>
    <t>Tensiomètre</t>
  </si>
  <si>
    <t>Thermomètre médical</t>
  </si>
  <si>
    <t>Autre petit équipement médical</t>
  </si>
  <si>
    <t>Téléphone cellulaire, smartphone</t>
  </si>
  <si>
    <t>Autre appareil de téléphonie mobile</t>
  </si>
  <si>
    <t>Moniteur informatique</t>
  </si>
  <si>
    <t>Poste de télévision</t>
  </si>
  <si>
    <t>TV portable</t>
  </si>
  <si>
    <t>Autre écran plat</t>
  </si>
  <si>
    <t>Tablette PC, tablette multimédia</t>
  </si>
  <si>
    <t>Tablette</t>
  </si>
  <si>
    <t>Ordinateur portable</t>
  </si>
  <si>
    <t>Client léger portable</t>
  </si>
  <si>
    <t>PC tout-en-un</t>
  </si>
  <si>
    <t>Ordinateur individuel</t>
  </si>
  <si>
    <t>Lave-linge (non combiné avec un autre appareil)</t>
  </si>
  <si>
    <t>Lave-vaisselle (non combiné avec un autre appareil)</t>
  </si>
  <si>
    <t>Armoire séchante </t>
  </si>
  <si>
    <t>Cabine de séchage pour chiens/chats</t>
  </si>
  <si>
    <t>Cave à vins à effet Peltier -thermoélectrique</t>
  </si>
  <si>
    <t>Mini-réfrigérateur à effet Peltier - thermoélectrique</t>
  </si>
  <si>
    <t>Cuisinière (électrique ou gaz avec raccord électrique)</t>
  </si>
  <si>
    <t>Lave-linge ou lave-vaisselle combiné avec un autre appareil</t>
  </si>
  <si>
    <t xml:space="preserve">Sèche-linge, Essoreuse à linge </t>
  </si>
  <si>
    <t>Four encastrable, four-vapeur</t>
  </si>
  <si>
    <t>Rôtissoire</t>
  </si>
  <si>
    <t>Autre gros électroménager (hors réfrigération-clim)</t>
  </si>
  <si>
    <t>Bacs à échauder</t>
  </si>
  <si>
    <t xml:space="preserve">Câble chauffant </t>
  </si>
  <si>
    <t>Câble chauffant pour mise hors gel de tuyaux</t>
  </si>
  <si>
    <t>Chaudière électrique</t>
  </si>
  <si>
    <t>Chauffage céramique</t>
  </si>
  <si>
    <t>Chauffage pour aquarium</t>
  </si>
  <si>
    <t>Chauffage soufflant mobile</t>
  </si>
  <si>
    <t>Chauffe-eau instantané</t>
  </si>
  <si>
    <t>Cheminée électrique</t>
  </si>
  <si>
    <t>Convecteur ou radiateur électrique fixe ou mobile</t>
  </si>
  <si>
    <t>Coussin chauffant</t>
  </si>
  <si>
    <t>Couverture électrique</t>
  </si>
  <si>
    <t>Couveuse électrique</t>
  </si>
  <si>
    <t>Echangeur thermique piscine</t>
  </si>
  <si>
    <t>Miroir anti-buée</t>
  </si>
  <si>
    <t>Module hydraulique pour pompe à chaleur</t>
  </si>
  <si>
    <t>Panneau radiant</t>
  </si>
  <si>
    <t>Panneau rayonnant fixe ou mobile</t>
  </si>
  <si>
    <t>Plancher chauffant électrique</t>
  </si>
  <si>
    <t>Poêle électrique, poêle à énergie non électrique mais se branchant sur secteur (pour thermostat, ..)</t>
  </si>
  <si>
    <t>Radiateur bain d'huile</t>
  </si>
  <si>
    <t>Réchauffeur électrique (piscine, pompe à chaleur)</t>
  </si>
  <si>
    <t>Sèche serviette</t>
  </si>
  <si>
    <t>Serre chauffante, parois chauffantes</t>
  </si>
  <si>
    <t>Thermobox, réflecteur pour poussins</t>
  </si>
  <si>
    <t>Unité intérieure de climatisation, de pompe à chaleur</t>
  </si>
  <si>
    <t>Ventilo-convecteur (pour le chauffage et la climatisation, à eau chaude ou froide, sans fluide frigorigène)</t>
  </si>
  <si>
    <t>Autres équipements pour chauffer</t>
  </si>
  <si>
    <t>Autre appareil de chauffage électrique</t>
  </si>
  <si>
    <t>Déshumidificateur sans fluide frigorigène</t>
  </si>
  <si>
    <t>Déshydrateur</t>
  </si>
  <si>
    <t>Humidificateur sans fluide frigorigène</t>
  </si>
  <si>
    <t>Ioniseur d'air, purificateur d'air</t>
  </si>
  <si>
    <t>Rafraîchisseur d'air sans fluide frigorigène</t>
  </si>
  <si>
    <t>Ventilateur à poser ou sur pied, ventilateur de plafond, ventilateur pour foyer fermé de cheminée</t>
  </si>
  <si>
    <t xml:space="preserve">VMC </t>
  </si>
  <si>
    <t>Autres équipements pour la ventilation, l'extraction d'air</t>
  </si>
  <si>
    <t>Autre équipement de ventilation</t>
  </si>
  <si>
    <t>Chauffe-eau à accumulation, ballon, cumulus</t>
  </si>
  <si>
    <t>Chauffe-eau solaire (avec dispositif électrique)</t>
  </si>
  <si>
    <t>Aute appareil de production - stockage d'eau chaude</t>
  </si>
  <si>
    <t>Climatiseur multibloc, multisplit</t>
  </si>
  <si>
    <t>Pompe à chaleur réversible multibloc, multisplit</t>
  </si>
  <si>
    <t>Pompe à chaleur "chaud seul" monobloc</t>
  </si>
  <si>
    <t>Chauffe-eau thermodynamique monobloc</t>
  </si>
  <si>
    <t>Climatiseur monobloc</t>
  </si>
  <si>
    <t>Pompe à chaleur réversible monobloc</t>
  </si>
  <si>
    <t>Pompe à chaleur "chaud seul" multibloc, multisplit</t>
  </si>
  <si>
    <t>Chauffe-eau thermodynamique multibloc, multisplit</t>
  </si>
  <si>
    <t>Autre pompe à chaleur et climatisation</t>
  </si>
  <si>
    <t>Réfrigérateur</t>
  </si>
  <si>
    <t>Congélateur</t>
  </si>
  <si>
    <t>Réfrigérateur-congélateur combiné</t>
  </si>
  <si>
    <t>Déshumidificateur</t>
  </si>
  <si>
    <t>Humidificateur</t>
  </si>
  <si>
    <t>Fabrique à glaçons, turbine à glace</t>
  </si>
  <si>
    <t>Cave à vin</t>
  </si>
  <si>
    <t>Autre gros équipement de réfrigération</t>
  </si>
  <si>
    <t>Produits</t>
  </si>
  <si>
    <t>GEMF</t>
  </si>
  <si>
    <t>GEMHF</t>
  </si>
  <si>
    <t>PAM</t>
  </si>
  <si>
    <t>Textiles</t>
  </si>
  <si>
    <t>https://www.ecologie.gouv.fr/encadrement-des-allegations-environnementales-et-information-du-consommateur-sur-produits</t>
  </si>
  <si>
    <t>Contact</t>
  </si>
  <si>
    <t>1.0</t>
  </si>
  <si>
    <t>cat. 1</t>
  </si>
  <si>
    <t>cat. 2</t>
  </si>
  <si>
    <t>Ecrans</t>
  </si>
  <si>
    <t>total recyclable</t>
  </si>
  <si>
    <t>total non recyclable</t>
  </si>
  <si>
    <t>Bilan</t>
  </si>
  <si>
    <t>% recyclable</t>
  </si>
  <si>
    <t>% non-recyclable</t>
  </si>
  <si>
    <t>Onglet destiné à être masqué dans la version diffusée</t>
  </si>
  <si>
    <t>blender</t>
  </si>
  <si>
    <t>Unité</t>
  </si>
  <si>
    <t>g</t>
  </si>
  <si>
    <t>kg</t>
  </si>
  <si>
    <r>
      <rPr>
        <b/>
        <sz val="12"/>
        <rFont val="Calibri"/>
        <family val="2"/>
        <scheme val="minor"/>
      </rPr>
      <t xml:space="preserve">
</t>
    </r>
    <r>
      <rPr>
        <b/>
        <u/>
        <sz val="16"/>
        <rFont val="Calibri"/>
        <family val="2"/>
        <scheme val="minor"/>
      </rPr>
      <t>OCAD3E</t>
    </r>
    <r>
      <rPr>
        <u/>
        <sz val="16"/>
        <rFont val="Calibri"/>
        <family val="2"/>
        <scheme val="minor"/>
      </rPr>
      <t xml:space="preserve">
</t>
    </r>
    <r>
      <rPr>
        <sz val="16"/>
        <rFont val="Calibri"/>
        <family val="2"/>
        <scheme val="minor"/>
      </rPr>
      <t>Approved Coordinating Body for Waste Electrical and Electronic Equipment</t>
    </r>
    <r>
      <rPr>
        <u/>
        <sz val="16"/>
        <rFont val="Calibri"/>
        <family val="2"/>
        <scheme val="minor"/>
      </rPr>
      <t xml:space="preserve">
</t>
    </r>
    <r>
      <rPr>
        <sz val="12"/>
        <rFont val="Calibri"/>
        <family val="2"/>
        <scheme val="minor"/>
      </rPr>
      <t xml:space="preserve">
</t>
    </r>
  </si>
  <si>
    <r>
      <t xml:space="preserve">The AGEC law (2020) created a new obligation for producers to inform consumers about the environmental qualities and characteristics of products placed on the market (Article 13). This obligation is established in the Environmental Code (translation with no legal value) :
</t>
    </r>
    <r>
      <rPr>
        <b/>
        <i/>
        <sz val="12"/>
        <rFont val="Calibri"/>
        <family val="2"/>
        <scheme val="minor"/>
      </rPr>
      <t xml:space="preserve">Art. L. 541-9-1. - </t>
    </r>
    <r>
      <rPr>
        <i/>
        <sz val="12"/>
        <rFont val="Calibri"/>
        <family val="2"/>
        <scheme val="minor"/>
      </rPr>
      <t xml:space="preserve">In order to improve consumer information, </t>
    </r>
    <r>
      <rPr>
        <b/>
        <i/>
        <sz val="12"/>
        <rFont val="Calibri"/>
        <family val="2"/>
        <scheme val="minor"/>
      </rPr>
      <t>producers and importers of waste-generating products shall inform consumers, by means of marking, labelling, display or any other appropriate process</t>
    </r>
    <r>
      <rPr>
        <i/>
        <sz val="12"/>
        <rFont val="Calibri"/>
        <family val="2"/>
        <scheme val="minor"/>
      </rPr>
      <t xml:space="preserve">, of their environmental qualities and characteristics, in particular the incorporation of recycled material, the use of renewable resources, durability, compostability, repairability, reusability, </t>
    </r>
    <r>
      <rPr>
        <b/>
        <i/>
        <sz val="12"/>
        <rFont val="Calibri"/>
        <family val="2"/>
        <scheme val="minor"/>
      </rPr>
      <t>recyclability</t>
    </r>
    <r>
      <rPr>
        <i/>
        <sz val="12"/>
        <rFont val="Calibri"/>
        <family val="2"/>
        <scheme val="minor"/>
      </rPr>
      <t xml:space="preserve"> and the presence of hazardous substances, precious metals or rare earths, in accordance with European Union law. [...]</t>
    </r>
  </si>
  <si>
    <r>
      <rPr>
        <b/>
        <sz val="12"/>
        <rFont val="Calibri"/>
        <family val="2"/>
        <scheme val="minor"/>
      </rPr>
      <t xml:space="preserve">Decree No. 2022-748 of 29 April 2022 </t>
    </r>
    <r>
      <rPr>
        <sz val="12"/>
        <rFont val="Calibri"/>
        <family val="2"/>
        <scheme val="minor"/>
      </rPr>
      <t>specifies the terms of application of these obligations, through Articles R 541-220 to R541-223 of the Environmental Code. The decree also establishes that the information on recyclability is communicated to the producer by the Producer Responsibility Organisation (“PRO”) to which it belongs, if necessary with the provision of a calculation tool using a harmonised method.</t>
    </r>
  </si>
  <si>
    <r>
      <rPr>
        <b/>
        <u/>
        <sz val="11"/>
        <rFont val="Calibri"/>
        <family val="2"/>
        <scheme val="minor"/>
      </rPr>
      <t xml:space="preserve">The decree n°2022-748 establishes 5 criteria to characterise the recyclability of an EEE:
</t>
    </r>
    <r>
      <rPr>
        <sz val="11"/>
        <rFont val="Calibri"/>
        <family val="2"/>
        <scheme val="minor"/>
      </rPr>
      <t xml:space="preserve">1.	The capacity to be efficiently collected on a territorial scale, through the population's access to local collection points;
2.	The ability to be sorted, i.e. directed to the recycling channels for recycling;
3.	The absence of elements or substances that disrupt sorting, recycling or limit the use of the recycled material; 
4.	The ability of the recycled material produced by the recycling processes implemented to represent more than 50% by mass of the waste collected ;
5.	The capacity to be recycled on an industrial scale and in practice, in particular by guaranteeing that the quality of the recycled material obtained is sufficient to ensure the sustainability of the application markets, and that the recycling chain can justify a good capacity to take on products that can be integrated into it.
</t>
    </r>
    <r>
      <rPr>
        <b/>
        <sz val="11"/>
        <rFont val="Calibri"/>
        <family val="2"/>
        <scheme val="minor"/>
      </rPr>
      <t>Depending on the result of the assessment, 2 statements can be displayed</t>
    </r>
    <r>
      <rPr>
        <sz val="11"/>
        <rFont val="Calibri"/>
        <family val="2"/>
        <scheme val="minor"/>
      </rPr>
      <t xml:space="preserve"> :
- if the product's recyclability is greater than 50%: "produit majoritairement recyclable" label (can be understood as "product mainly recyclable")
- if the product's recyclability is greater than 95% : "produit entièrement recyclable”  label (can be understood as "product entirely recyclable") 
According to the decree, if the 5 criteria are not fulfilled (recyclability &lt; 50%), no label is required.</t>
    </r>
  </si>
  <si>
    <r>
      <rPr>
        <b/>
        <sz val="12"/>
        <rFont val="Calibri"/>
        <family val="2"/>
        <scheme val="minor"/>
      </rPr>
      <t xml:space="preserve">A Frequently Asked Questions (FAQ) </t>
    </r>
    <r>
      <rPr>
        <sz val="12"/>
        <rFont val="Calibri"/>
        <family val="2"/>
        <scheme val="minor"/>
      </rPr>
      <t>has been published by the Ministry of Ecology:</t>
    </r>
  </si>
  <si>
    <r>
      <rPr>
        <b/>
        <sz val="12"/>
        <rFont val="Calibri"/>
        <family val="2"/>
        <scheme val="minor"/>
      </rPr>
      <t xml:space="preserve">The Technical Guidance, produced jointly by Ecologic and ecosystem Producer Responsibility Organisations (“PROs” in the following text), provides a harmonised methodology </t>
    </r>
    <r>
      <rPr>
        <sz val="12"/>
        <rFont val="Calibri"/>
        <family val="2"/>
        <scheme val="minor"/>
      </rPr>
      <t xml:space="preserve">that enables producers of electrical and electronic equipment ("EEE" in the following text) to characterise the recyclability of their products in order to inform the consumer in accordance with the requirements set out in Decree No. 2022-748. </t>
    </r>
  </si>
  <si>
    <t>This tool enables producers of electrical and electronic equipment to implement the rules set out in this technical note. Its use is not compulsory.</t>
  </si>
  <si>
    <t>Tool version</t>
  </si>
  <si>
    <t>Rules for using the tool</t>
  </si>
  <si>
    <t>Assessment procedure</t>
  </si>
  <si>
    <t xml:space="preserve">All fields marked with an asterisk must be completed for the evaluation to run adequatly. 
Depending on the software you are using and its version, messages and confirmation requests concerning the file format may appear when the file is saved. 
This file contains no macros, and can normally be saved and used in the most common formats (.xls, .xlsx, .xlsm, etc.).  </t>
  </si>
  <si>
    <t>General overview</t>
  </si>
  <si>
    <t xml:space="preserve">All fields marked with an asterisk must be completed for the evaluation to run adequatly. </t>
  </si>
  <si>
    <t>Product name</t>
  </si>
  <si>
    <t>Commercial reference of the product*</t>
  </si>
  <si>
    <t>Product type*</t>
  </si>
  <si>
    <t>Electrical and Electronic Equipment (EEE) category*</t>
  </si>
  <si>
    <r>
      <t xml:space="preserve">Total weight of the product* 
</t>
    </r>
    <r>
      <rPr>
        <i/>
        <sz val="11"/>
        <color theme="0"/>
        <rFont val="Calibri"/>
        <family val="2"/>
        <scheme val="minor"/>
      </rPr>
      <t>(excluding packaging and batteries)</t>
    </r>
  </si>
  <si>
    <t>Weight unit used for the assessment</t>
  </si>
  <si>
    <t>This field is free text and optional. Its only intended for the producer internal traceability.</t>
  </si>
  <si>
    <t>Free-entry but compulsory text field, necessary to be able to demonstrate the adequacy between the statement displayed to the consumer on a given reference and the assessment carried out using this tool.</t>
  </si>
  <si>
    <t>HELPS</t>
  </si>
  <si>
    <t>This is a free text field, but it is compulsory. It is needed to check that the category selected (line 7) is appropriate and, if necessary, that the simplified assessment described in tab "2.Presumption of recyclability" is used correctly. The list detailed in the "HELP ME" section below is provided for information only.</t>
  </si>
  <si>
    <t>Mandatory text field, value to be selected from the list provided (see table below). This field conditions the assignment of representative recyclability parameters for the product concerned in the rest of the assessment.</t>
  </si>
  <si>
    <r>
      <t xml:space="preserve">This is a free-entry numerical field, but it is compulsory. It is needed to check the accuracy of the material balance carried out in tab "3. Materials balance". Packaging, batteries and accumulators must be excluded from the weight of the product. </t>
    </r>
    <r>
      <rPr>
        <b/>
        <i/>
        <sz val="11"/>
        <rFont val="Calibri"/>
        <family val="2"/>
        <scheme val="minor"/>
      </rPr>
      <t>Please note: the unit used (grams or kilograms) must be the same as that used to enter the nomenclature in tab "3.Materials balance".</t>
    </r>
  </si>
  <si>
    <t>to be completed (optional)</t>
  </si>
  <si>
    <t>to be completed</t>
  </si>
  <si>
    <t>EEE categories</t>
  </si>
  <si>
    <t>Category 1</t>
  </si>
  <si>
    <t>Category 2</t>
  </si>
  <si>
    <t>Category 4</t>
  </si>
  <si>
    <t>Category 5</t>
  </si>
  <si>
    <t>Category 6</t>
  </si>
  <si>
    <t>Category 8 &lt; 50 cm</t>
  </si>
  <si>
    <t>Category 8 &gt; 50 cm</t>
  </si>
  <si>
    <r>
      <t xml:space="preserve">Mandatory field, unit to be selected in grams or kilograms. </t>
    </r>
    <r>
      <rPr>
        <b/>
        <i/>
        <sz val="11"/>
        <rFont val="Calibri"/>
        <family val="2"/>
        <scheme val="minor"/>
      </rPr>
      <t>Please note: the unit used (grams or kilograms) must be the same as that used to enter the nomenclature in tab "3.Materials balance".</t>
    </r>
  </si>
  <si>
    <t>Cell C7:</t>
  </si>
  <si>
    <t>Electrical and Electronic Equipment (EEE) categories*</t>
  </si>
  <si>
    <t>heat exchange equipment</t>
  </si>
  <si>
    <t>displays, monitors and equipment incorporating displays with a surface area greater than 100 cm².</t>
  </si>
  <si>
    <t>Usual description</t>
  </si>
  <si>
    <t>large equipment</t>
  </si>
  <si>
    <t>small equipment</t>
  </si>
  <si>
    <t>small computer and telecommunications equipment</t>
  </si>
  <si>
    <t>pedal-assisted cycles and motorised personal transport devices &lt; 50 cm</t>
  </si>
  <si>
    <t>pedal-assisted cycles and motorised personal transport devices &gt; 50 cm</t>
  </si>
  <si>
    <t>refrigerators, freezers, automatic cold product dispensers, air conditioning equipment, dehumidifiers, heat pumps, all thermodynamic equipment, etc.</t>
  </si>
  <si>
    <t>Examples of products</t>
  </si>
  <si>
    <t>screens, televisions, LCD photo frames, monitors, laptops, etc.</t>
  </si>
  <si>
    <t>all equipment except heat exchange equipment with an external dimension greater than 50 cm, including for example: large household appliances, electric radiators, boilers, large tools, etc.</t>
  </si>
  <si>
    <t>equipment with all external dimensions less than 50 cm, including for example: hoovers, small household appliances, personal care equipment, audio-video equipment, electric toys, small tools, etc.</t>
  </si>
  <si>
    <t>equipment with all external dimensions less than 50 cm, including for example: mobile phones, GPS, calculators, laptops, printers, computer peripherals, etc.</t>
  </si>
  <si>
    <t>motorised personal transport devices with all external dimensions less than 50 cm</t>
  </si>
  <si>
    <t>motorised personal transport devices with an external dimension greater than 50 cm</t>
  </si>
  <si>
    <t>Cell C6:</t>
  </si>
  <si>
    <t>Product types - Indicative list of examples</t>
  </si>
  <si>
    <t>Is the battery removable from the product ?*</t>
  </si>
  <si>
    <t>To be completed</t>
  </si>
  <si>
    <t>RESULT</t>
  </si>
  <si>
    <t>Field Yes/No/Not applicable, mandatory. This requirement does not apply to mobile phones or smartphones. If the answer to this criteria is "No", the product cannot be labelled with a Reyclability statement, the rest of this assessment is not necessary.</t>
  </si>
  <si>
    <t>Cell C4:</t>
  </si>
  <si>
    <r>
      <rPr>
        <u/>
        <sz val="12"/>
        <color theme="1"/>
        <rFont val="Calibri"/>
        <family val="2"/>
        <scheme val="minor"/>
      </rPr>
      <t>To qualify as a "produit majoritairement recyclable", electrical and electronic equipment must meet the following requirement:</t>
    </r>
    <r>
      <rPr>
        <sz val="12"/>
        <color theme="1"/>
        <rFont val="Calibri"/>
        <family val="2"/>
        <scheme val="minor"/>
      </rPr>
      <t xml:space="preserve">
« The battery or accumulator must be able to be removed from the device safely by an operator, without damaging the battery or accumulator in a way that increases the risk of a thermal or chemical incident, with commercially available tools as defined in EN45554». 
&gt;&gt; if the product fulfill this criteria, select "yes" in cell C4,
&gt;&gt; if the product does not fulfill this criteria, or in absence of supporting information, select "No" in cell C4,
&gt;&gt; if the product does not contain any battery, select "Not applicable" in cell C4</t>
    </r>
  </si>
  <si>
    <t>Therefore, equipment containing one or more batteries or accumulators encapsulated, overmoulded or crimped into the device is not considered recyclable.</t>
  </si>
  <si>
    <t>If a battery or accumulator is attached by an easily reversible mean (e.g. adhesive) or attached to a component that can itself be easily removed (e.g. battery soldered to an electronic board that can be safely removed), the requirement is considered to be met.</t>
  </si>
  <si>
    <t>This requirement does not apply to mobile phones or smartphones, which are a special case in that they can still be treated for recycling by certain processes despite the presence of the battery. However, the ability to remove the battery from these devices remains important to extend their useful life and to optimise the choice of recycling processes for the battery on the one hand and for the rest of the device on the other.</t>
  </si>
  <si>
    <t>The step described in this tab is a simplified evaluation procedure, which is optional and only permitted for certain product sub-categories (listed in the table below). 
If the product being assessed does not belong to one of these sub-categories, the "full" assessment must be carried out by following the steps described in the tabs "3.Materials balance" and "4. Disruptive linkages".
In all cases, the producer can carry out a full assessment by following the steps described in tabs "3.Materials balance" and "4.Disruptive linkages", even if the product being assessed belongs to one of the sub-categories listed in this tab.</t>
  </si>
  <si>
    <t>INFORMATION TO FILL IN</t>
  </si>
  <si>
    <t>No</t>
  </si>
  <si>
    <t>Does the product being assessed belong to one of the sub-categories eligible for a presumption of recyclability?</t>
  </si>
  <si>
    <t>Is the composition of the product being assessed consistent with the reference composition established for this sub-category?</t>
  </si>
  <si>
    <t>Binary field YES/NO, optional (see table below). If the answer is "yes", the producer must check that the composition of the product being assessed is consistent with the reference composition established for this sub-category.</t>
  </si>
  <si>
    <t>Binary field YES/NO, optional (see table below). The composition of the product assessed must not deviate from the reference composition provided in the table below by more than the tolerance indicated.
If the answers in cells C5 and C6 are "yes", the product may display the statement "product mainly recyclable".</t>
  </si>
  <si>
    <t>Sub-categories eligible to the presumption of recyclability</t>
  </si>
  <si>
    <t>Reference composition</t>
  </si>
  <si>
    <t>Tolerance</t>
  </si>
  <si>
    <t>+/- 20% variation, in weight %</t>
  </si>
  <si>
    <t>refrigerator</t>
  </si>
  <si>
    <t>washing machine</t>
  </si>
  <si>
    <t>dishwasher</t>
  </si>
  <si>
    <t>≥ 60% metals, 
≥15% unfilled and BFR-free ABS/PS/PE/PP, 
≥ 2% glass</t>
  </si>
  <si>
    <t>≥ 35% metals, 
≥ 25% concrete,
≥ 15% of unfilled and BFR-free ABS/PS/PE/PP</t>
  </si>
  <si>
    <t>≥ 60% metals, 
≥ 5% unfilled and BFR-free ABS/PS/PE/PP</t>
  </si>
  <si>
    <t>≥ 80% metals</t>
  </si>
  <si>
    <r>
      <t xml:space="preserve">The assessment takes place in several stages, described below:
</t>
    </r>
    <r>
      <rPr>
        <b/>
        <u/>
        <sz val="11"/>
        <rFont val="Calibri"/>
        <family val="2"/>
        <scheme val="minor"/>
      </rPr>
      <t xml:space="preserve">1/ Prerequisites for battery extraction
</t>
    </r>
    <r>
      <rPr>
        <sz val="11"/>
        <rFont val="Calibri"/>
        <family val="2"/>
        <scheme val="minor"/>
      </rPr>
      <t>For all products containing a battery or accumulator, the producer must ensure that it can be removed from the appliance for safe recycling. The conditions to be checked are explained in tab "</t>
    </r>
    <r>
      <rPr>
        <i/>
        <sz val="11"/>
        <color rgb="FF0070C0"/>
        <rFont val="Calibri"/>
        <family val="2"/>
        <scheme val="minor"/>
      </rPr>
      <t>1.Battery removal</t>
    </r>
    <r>
      <rPr>
        <sz val="11"/>
        <rFont val="Calibri"/>
        <family val="2"/>
        <scheme val="minor"/>
      </rPr>
      <t xml:space="preserve">". If the product does not contain batteries, this requirement is de facto validated. The recyclability of batteries and accumulators as such cannot be assessed by this tool. Their mass should not be taken into account in the assessment described in the following stages.
</t>
    </r>
    <r>
      <rPr>
        <b/>
        <u/>
        <sz val="11"/>
        <rFont val="Calibri"/>
        <family val="2"/>
        <scheme val="minor"/>
      </rPr>
      <t xml:space="preserve">2/ Simplified assessment for products assumed to be predominantly recyclable
</t>
    </r>
    <r>
      <rPr>
        <sz val="11"/>
        <rFont val="Calibri"/>
        <family val="2"/>
        <scheme val="minor"/>
      </rPr>
      <t>For certain sub-categories of products whose composition is globally stable over time and homogeneous between models, and which are, apart from exceptions, mostly recyclable within the meaning of this methodology, the producer may carry out a simplified assessment and display the statement "mostly recyclable product" provided that he verifies that :
- the composition of the model in question does not differ significantly from the reference composition on the basis of which the presumption of recyclability was established,
- the model in question does not contain any particular disruptive elements that limit its recyclability.
The tab "</t>
    </r>
    <r>
      <rPr>
        <i/>
        <sz val="11"/>
        <color rgb="FF0070C0"/>
        <rFont val="Calibri"/>
        <family val="2"/>
        <scheme val="minor"/>
      </rPr>
      <t>2.Presumption of recyclability</t>
    </r>
    <r>
      <rPr>
        <sz val="11"/>
        <rFont val="Calibri"/>
        <family val="2"/>
        <scheme val="minor"/>
      </rPr>
      <t xml:space="preserve">" provides the list of products eligible for this presumption of recyclability, with the associated average compositions and tolerances.
</t>
    </r>
    <r>
      <rPr>
        <b/>
        <u/>
        <sz val="11"/>
        <rFont val="Calibri"/>
        <family val="2"/>
        <scheme val="minor"/>
      </rPr>
      <t>3/ Materials recyclability balance</t>
    </r>
    <r>
      <rPr>
        <sz val="11"/>
        <rFont val="Calibri"/>
        <family val="2"/>
        <scheme val="minor"/>
      </rPr>
      <t xml:space="preserve">
If the product does not qualify for the presumption of recyclability, a quantified assessment of the recyclable portion of the product must be carried out on the basis of the parameters provided in tab "</t>
    </r>
    <r>
      <rPr>
        <i/>
        <sz val="11"/>
        <color rgb="FF0070C0"/>
        <rFont val="Calibri"/>
        <family val="2"/>
        <scheme val="minor"/>
      </rPr>
      <t>3.Materials balance"</t>
    </r>
    <r>
      <rPr>
        <sz val="11"/>
        <rFont val="Calibri"/>
        <family val="2"/>
        <scheme val="minor"/>
      </rPr>
      <t>. This assessment can be carried out in an iterative way, starting the assessment with the main recyclable materials (see tab "</t>
    </r>
    <r>
      <rPr>
        <i/>
        <sz val="11"/>
        <color rgb="FF0070C0"/>
        <rFont val="Calibri"/>
        <family val="2"/>
        <scheme val="minor"/>
      </rPr>
      <t>INFO_Materials recyclability</t>
    </r>
    <r>
      <rPr>
        <sz val="11"/>
        <rFont val="Calibri"/>
        <family val="2"/>
        <scheme val="minor"/>
      </rPr>
      <t>") present in the product: 
	- the statement "produit majoritairement recyclable" may be displayed as soon as the recyclability of the product exceeds 60% on the basis of this assessment (the rest of the materials may then be neglected).
	- where the recyclability of the product is assessed to be between 50% and 60% on the basis of the material balance, the absence of irreversible linkages that could disrupts the recycling of these materials should be verified (see step 4 below and tab "</t>
    </r>
    <r>
      <rPr>
        <i/>
        <sz val="11"/>
        <color rgb="FF0070C0"/>
        <rFont val="Calibri"/>
        <family val="2"/>
        <scheme val="minor"/>
      </rPr>
      <t>4.Disruptive linkages</t>
    </r>
    <r>
      <rPr>
        <sz val="11"/>
        <rFont val="Calibri"/>
        <family val="2"/>
        <scheme val="minor"/>
      </rPr>
      <t xml:space="preserve">")
	- when the recyclability of the product is assessed to be less than 50%, the product cannot be labelled as "produit majoritairement recyclable”
The balance should be completed until more than 50% of the product is clearly identifiable as "recyclable" or "non-recyclable". The total weight of the product to be considered excludes the battery and packaging. 
</t>
    </r>
    <r>
      <rPr>
        <b/>
        <u/>
        <sz val="11"/>
        <rFont val="Calibri"/>
        <family val="2"/>
        <scheme val="minor"/>
      </rPr>
      <t>4/ Checking the absence of linkages that disrupt recycling</t>
    </r>
    <r>
      <rPr>
        <sz val="11"/>
        <rFont val="Calibri"/>
        <family val="2"/>
        <scheme val="minor"/>
      </rPr>
      <t xml:space="preserve">
If, after completing the balance as described above, the recyclable part of the product is between 50 and [55 or 60]%, a final check must be made on the impact of linkages in the product. This check is described in tab "</t>
    </r>
    <r>
      <rPr>
        <i/>
        <sz val="11"/>
        <color rgb="FF0070C0"/>
        <rFont val="Calibri"/>
        <family val="2"/>
        <scheme val="minor"/>
      </rPr>
      <t>4.Disruptive linkages</t>
    </r>
    <r>
      <rPr>
        <sz val="11"/>
        <rFont val="Calibri"/>
        <family val="2"/>
        <scheme val="minor"/>
      </rPr>
      <t xml:space="preserve">", and only concerns irreversible linkages between parts made of recyclable plastics and other materials. If, after verification, the recyclable part of the product is more than 50% of the total mass of the product, the product can be labelled as "produit majoritairement recyclable". If this is not the case, the product cannot be labelled as " produit majoritairement recyclable ".
</t>
    </r>
    <r>
      <rPr>
        <b/>
        <u/>
        <sz val="11"/>
        <rFont val="Calibri"/>
        <family val="2"/>
        <scheme val="minor"/>
      </rPr>
      <t>5/ Extrapolation by product line</t>
    </r>
    <r>
      <rPr>
        <sz val="11"/>
        <rFont val="Calibri"/>
        <family val="2"/>
        <scheme val="minor"/>
      </rPr>
      <t xml:space="preserve">
Once a representative product within a wider range of references is eligible for the "majoritairement recyclable" statement, it is possible to extrapolate this environmental quality to the other references in this range and consider that they are also eligible for the same statement, as long as the difference in composition between these references and that of the representative product is not likely to reverse the result of the assessment. Each producer is responsible for the internal rules setting the modalities of extrapolation (identification of the "representative" product, identification of the products considered to be part of the same range, tolerances ensuring that each of the references is actually eligible for the same statement as the representative product). </t>
    </r>
  </si>
  <si>
    <t>Comments</t>
  </si>
  <si>
    <t xml:space="preserve">Modelled weight* </t>
  </si>
  <si>
    <t>Report on data filled-in</t>
  </si>
  <si>
    <r>
      <rPr>
        <b/>
        <sz val="12"/>
        <color theme="0"/>
        <rFont val="Calibri"/>
        <family val="2"/>
        <scheme val="minor"/>
      </rPr>
      <t xml:space="preserve">Completeness of the Bill of Materials
</t>
    </r>
    <r>
      <rPr>
        <i/>
        <sz val="11"/>
        <color theme="0"/>
        <rFont val="Calibri"/>
        <family val="2"/>
        <scheme val="minor"/>
      </rPr>
      <t>(checked against the weight declared in tab "0.Product identification" - cell C8)</t>
    </r>
  </si>
  <si>
    <t>Bill of Materials</t>
  </si>
  <si>
    <t>% recyclable materials</t>
  </si>
  <si>
    <t>% non-recyclable matariels</t>
  </si>
  <si>
    <t>MATERIALS BALANCE RESULT</t>
  </si>
  <si>
    <t>FULL RESULT</t>
  </si>
  <si>
    <t>CHECK TO FILL IN</t>
  </si>
  <si>
    <t>Sub-totals</t>
  </si>
  <si>
    <t>If the materials balance indicates a recyclability rate between 50% and 60% (cell D6), the absence or possible effect of disruptive links must be checked according to the rules provided in tab "4.Disruptive linkages".</t>
  </si>
  <si>
    <t>Has the analysis of disruptive links been carried out in accordance with the rules set out in Tab 4?</t>
  </si>
  <si>
    <r>
      <t xml:space="preserve">Green list
</t>
    </r>
    <r>
      <rPr>
        <i/>
        <sz val="12"/>
        <color rgb="FF000000"/>
        <rFont val="Calibri"/>
        <family val="2"/>
      </rPr>
      <t>(recyclable materials)</t>
    </r>
  </si>
  <si>
    <r>
      <t xml:space="preserve">Red list
</t>
    </r>
    <r>
      <rPr>
        <i/>
        <sz val="12"/>
        <rFont val="Calibri"/>
        <family val="2"/>
      </rPr>
      <t xml:space="preserve">(non-recyclable materials - </t>
    </r>
    <r>
      <rPr>
        <i/>
        <u/>
        <sz val="12"/>
        <rFont val="Calibri"/>
        <family val="2"/>
      </rPr>
      <t>detailed identification not required to complete the assessment</t>
    </r>
    <r>
      <rPr>
        <i/>
        <sz val="12"/>
        <rFont val="Calibri"/>
        <family val="2"/>
      </rPr>
      <t>)</t>
    </r>
  </si>
  <si>
    <t>Disruptive linkages for recycling</t>
  </si>
  <si>
    <r>
      <t xml:space="preserve">Following the rules provided in the "4.Disruptive linkages" tab, </t>
    </r>
    <r>
      <rPr>
        <u/>
        <sz val="11"/>
        <color rgb="FFC00000"/>
        <rFont val="Calibri"/>
        <family val="2"/>
        <scheme val="minor"/>
      </rPr>
      <t>transfer to this column the weights of plastics entered in columns H, I and J and affected by a disruptive recycling linkage. These weights should no longer appear in columns H to J.</t>
    </r>
  </si>
  <si>
    <t>Internal identification of sub-assembly</t>
  </si>
  <si>
    <t>Internal identification of part</t>
  </si>
  <si>
    <t>Internal identification of material*</t>
  </si>
  <si>
    <t>Type of complex component
(Optional)</t>
  </si>
  <si>
    <t>Total weight of complex component (Optional)</t>
  </si>
  <si>
    <t>Optional information, to help the producer to structure the data</t>
  </si>
  <si>
    <t>Mandatory information to check the suitability of the recyclability parameters used</t>
  </si>
  <si>
    <t xml:space="preserve">If the composition of a complex component is not known, a default composition can be applied: indicate the type of component here </t>
  </si>
  <si>
    <t>If the composition of a complex component is not known, a default composition can be applied: enter its total weight here.</t>
  </si>
  <si>
    <t>Metals</t>
  </si>
  <si>
    <t>Plastics</t>
  </si>
  <si>
    <r>
      <t xml:space="preserve">Orange list
</t>
    </r>
    <r>
      <rPr>
        <i/>
        <sz val="12"/>
        <color rgb="FF000000"/>
        <rFont val="Calibri"/>
        <family val="2"/>
      </rPr>
      <t>(recyclable materials depending on the product category)</t>
    </r>
  </si>
  <si>
    <t>Minerals</t>
  </si>
  <si>
    <t>Concrete</t>
  </si>
  <si>
    <t>Glass</t>
  </si>
  <si>
    <t>All metals and metal alloys</t>
  </si>
  <si>
    <t>ABS, PS, PE, PP not filled with BFR and density &lt; 1.1</t>
  </si>
  <si>
    <t>ABS-PC not filled with BFR and density &lt; 1.1</t>
  </si>
  <si>
    <t>PMMA not filled with BFR</t>
  </si>
  <si>
    <t>All plastics filled with BFR or with density &gt; 1.1 (excepted PMMA)</t>
  </si>
  <si>
    <t>Expanded foams</t>
  </si>
  <si>
    <t>Rubbers, silicones, elastomers</t>
  </si>
  <si>
    <t>Ceramic, glass-ceramic</t>
  </si>
  <si>
    <t>Others</t>
  </si>
  <si>
    <t>Wood, gases, all materials not listed elsewhere</t>
  </si>
  <si>
    <r>
      <t xml:space="preserve">Indicate below the mass of materials concerned. 
</t>
    </r>
    <r>
      <rPr>
        <b/>
        <i/>
        <sz val="12"/>
        <rFont val="Calibri"/>
        <family val="2"/>
        <scheme val="minor"/>
      </rPr>
      <t>Make sure to use the same unit (grams or kilograms)</t>
    </r>
    <r>
      <rPr>
        <i/>
        <sz val="12"/>
        <rFont val="Calibri"/>
        <family val="2"/>
        <scheme val="minor"/>
      </rPr>
      <t xml:space="preserve"> as for the declaration of the total weight of the product in tab "0.Product identification" (cells C8 and C9).</t>
    </r>
  </si>
  <si>
    <t>Columns T-AE to hide in the final document</t>
  </si>
  <si>
    <t>Plastic foot overmoulded on a metal tube (example: washing machine foot)</t>
  </si>
  <si>
    <t>- metal tube: recyclable</t>
  </si>
  <si>
    <t>-plastic foot: not recyclable</t>
  </si>
  <si>
    <t>Concrete ballast overmoulded in a plastic shell</t>
  </si>
  <si>
    <t>- concrete ballast: not recyclable</t>
  </si>
  <si>
    <t xml:space="preserve">- plastic shell: not recyclable </t>
  </si>
  <si>
    <t>Plastic frame overmoulded on a glass plate (example: refrigerator shelf)</t>
  </si>
  <si>
    <t>Layer of metal bonded to a layer of plastic (e.g. door and storm door of a washing machine top)</t>
  </si>
  <si>
    <t>Metal tube encapsulated in PUR foam (example: refrigerator probe)</t>
  </si>
  <si>
    <t>Plastic-metal composite panels (e.g. thermal insulation)</t>
  </si>
  <si>
    <t>Aluminium foil bonded to a block of expanded polystyrene (EPS)</t>
  </si>
  <si>
    <t>Metal screw in plastic handle</t>
  </si>
  <si>
    <t>Metal insert in a plastic overmould</t>
  </si>
  <si>
    <t>Cas studies</t>
  </si>
  <si>
    <t>Simplified rules</t>
  </si>
  <si>
    <t>-plastic frame: not recyclable</t>
  </si>
  <si>
    <t>- glass : recyclable</t>
  </si>
  <si>
    <t>- metal : recyclable</t>
  </si>
  <si>
    <t>- plastic : non-recyclable</t>
  </si>
  <si>
    <t>- metal tube : recyclable</t>
  </si>
  <si>
    <t>- PUR foam : non recyclable</t>
  </si>
  <si>
    <t>- plastic layer : non recyclable</t>
  </si>
  <si>
    <t>- metal layer : recyclable</t>
  </si>
  <si>
    <t>- EPS : non recyclable</t>
  </si>
  <si>
    <t>- aluminium foil : recyclable</t>
  </si>
  <si>
    <t>- metal screws : recyclables</t>
  </si>
  <si>
    <t>- plastic handle : recyclable (the effect of screws is considered marginal in terms of material loss)</t>
  </si>
  <si>
    <t>- plastic overmoulding : non recyclable</t>
  </si>
  <si>
    <t>Summary of the assessment and statement applicable to the reference assessed</t>
  </si>
  <si>
    <t>0.Produt identification</t>
  </si>
  <si>
    <t>1.Battery removal</t>
  </si>
  <si>
    <t>2.Presumption of recyclability</t>
  </si>
  <si>
    <t>3.Materials balance - 4.Disruptive linkages</t>
  </si>
  <si>
    <t>Recyclability statement</t>
  </si>
  <si>
    <t>Extrapolation to other products</t>
  </si>
  <si>
    <t>List of commercial references attached to this assessment</t>
  </si>
  <si>
    <t>Inputs justifying the extrapolation to these references</t>
  </si>
  <si>
    <t>to be completed if necessary</t>
  </si>
  <si>
    <t xml:space="preserve">Once a representative product within a wider range of references is eligible for the "majoritairement recyclable" statement, it is possible to extrapolate this environmental quality to the other references in this range and consider that they are also eligible for the same statement, as long as the difference in composition between these references and that of the representative product is not likely to reverse the result of the assessment. Each producer is responsible for the internal rules setting the modalities of extrapolation (identification of the "representative" product, identification of the products considered to be part of the same range, tolerances ensuring that each of the references is actually eligible for the same statement as the representative product). </t>
  </si>
  <si>
    <t xml:space="preserve">If the product does not qualify for the presumption of recyclability, a quantified assessment of the recyclable portion of the product must be carried out on the basis of the parameters provided in tab "3.Materials balance". This assessment may be carried out in an iterative way, starting the assessment with the main recyclable materials (see tab "INFO_Materials recyclability") present in the product: 
	- the statement "produit majoritairement recyclable" can be displayed as soon as the recyclability of the product exceeds 60% on the basis of this assessment (the rest of the materials may then be neglected). This condition is met if the product contains 50% or more by mass of metallic materials.
	- where the recyclability of the product is assessed to be between 50% and 60% on the basis of the material balance, the absence of irreversible linkages that could disrupts the recycling of these materials should be verified (see tab "4.Disruptive linkages" and column R of the present tab)
	- when the recyclability of the product is assessed to be less than 50%, the product cannot be labelled as "produit majoritairement recyclable”
The balance should be completed until more than 50% of the product is identifiable as "recyclable" or "non-recyclable". The total weight of the product to be considered excludes the battery and packaging. </t>
  </si>
  <si>
    <t>Materials recyclability</t>
  </si>
  <si>
    <t>Green list</t>
  </si>
  <si>
    <t>Orange list</t>
  </si>
  <si>
    <t>Red list</t>
  </si>
  <si>
    <t>Products categories</t>
  </si>
  <si>
    <t>cat. 4 &amp; 8 
(if &gt; 50 cm)</t>
  </si>
  <si>
    <t>cat. 5, 6 &amp; 8 
(if  &lt; 50 cm)</t>
  </si>
  <si>
    <t>LHA-cold</t>
  </si>
  <si>
    <t>LHA-non-cold</t>
  </si>
  <si>
    <t>SHA</t>
  </si>
  <si>
    <t>Screens</t>
  </si>
  <si>
    <t>YES</t>
  </si>
  <si>
    <t>NO</t>
  </si>
  <si>
    <t>ABS not filled with BFR and density &lt; 1.1</t>
  </si>
  <si>
    <t>PS not filled with BFR and density &lt; 1.1</t>
  </si>
  <si>
    <t>PE not filled with BFR and density &lt; 1.1</t>
  </si>
  <si>
    <t>PP not filled with BFR and density &lt; 1.1</t>
  </si>
  <si>
    <t>All BFR-filled plastics</t>
  </si>
  <si>
    <t>Ceramic</t>
  </si>
  <si>
    <t>Glass ceramics</t>
  </si>
  <si>
    <t>Wood</t>
  </si>
  <si>
    <t>Gas</t>
  </si>
  <si>
    <t>All materials not listed elsewhere</t>
  </si>
  <si>
    <t>Product categories</t>
  </si>
  <si>
    <t>WEEE collection flow</t>
  </si>
  <si>
    <t>Default ratios for complex components</t>
  </si>
  <si>
    <t xml:space="preserve">cat. 4 and 8 </t>
  </si>
  <si>
    <t>(if &gt; 50 cm)</t>
  </si>
  <si>
    <t xml:space="preserve">cat. 5, 6 and 8 </t>
  </si>
  <si>
    <t>(if &lt; 50 cm)</t>
  </si>
  <si>
    <t>LHA-non cold</t>
  </si>
  <si>
    <t>SCREENS</t>
  </si>
  <si>
    <t>Electric motors</t>
  </si>
  <si>
    <t>Compressors</t>
  </si>
  <si>
    <t>HDDs</t>
  </si>
  <si>
    <t>Printed circuit boards (generic)</t>
  </si>
  <si>
    <r>
      <t>Printed circuit boards</t>
    </r>
    <r>
      <rPr>
        <sz val="8"/>
        <color rgb="FF000000"/>
        <rFont val="Calibri"/>
        <family val="2"/>
      </rPr>
      <t> </t>
    </r>
    <r>
      <rPr>
        <sz val="11"/>
        <color rgb="FF000000"/>
        <rFont val="Calibri"/>
        <family val="2"/>
      </rPr>
      <t>(rich)*</t>
    </r>
  </si>
  <si>
    <t>Electrical cables</t>
  </si>
  <si>
    <t>LCD panels - excluding metal parts</t>
  </si>
  <si>
    <t>Capacitors</t>
  </si>
  <si>
    <t>Mercury-containing components</t>
  </si>
  <si>
    <t>Date of release</t>
  </si>
  <si>
    <t>First version of the tool, in application of the Technical Guidance released on 26/06/2023</t>
  </si>
  <si>
    <r>
      <rPr>
        <b/>
        <sz val="12"/>
        <rFont val="Calibri"/>
        <family val="2"/>
        <scheme val="minor"/>
      </rPr>
      <t xml:space="preserve">When the material balance calculated in the "3.Materials balance" tab after filling in columns B to Q results in a product recyclability of between 50% and 60% (result obtained in cell D6), it is necessary to check that there are no linkages which could disrupt recycling and limit the recyclability of the product below the 50% threshold. 
</t>
    </r>
    <r>
      <rPr>
        <sz val="12"/>
        <rFont val="Calibri"/>
        <family val="2"/>
        <scheme val="minor"/>
      </rPr>
      <t xml:space="preserve">When this balance is greater than 60%, this check is not necessary: the potential losses in recyclability can be assumed to be less than 10% of the mass of the product, and are therefore not likely to affect the recyclability claim to be displayed to the consumer.
</t>
    </r>
    <r>
      <rPr>
        <u/>
        <sz val="12"/>
        <rFont val="Calibri"/>
        <family val="2"/>
        <scheme val="minor"/>
      </rPr>
      <t>The following are considered to be disruptive linkages in the recycling process</t>
    </r>
    <r>
      <rPr>
        <sz val="12"/>
        <rFont val="Calibri"/>
        <family val="2"/>
        <scheme val="minor"/>
      </rPr>
      <t xml:space="preserve">: </t>
    </r>
    <r>
      <rPr>
        <sz val="12"/>
        <color rgb="FFFF0000"/>
        <rFont val="Calibri"/>
        <family val="2"/>
        <scheme val="minor"/>
      </rPr>
      <t>all irreversible linkages that cannot be separated by an operator or a recycling process. This includes linkages such as gluing, overmoulding, co-injection, crimping, heat or ultrasonically insertion of one recyclable plastic material with another.</t>
    </r>
    <r>
      <rPr>
        <sz val="12"/>
        <rFont val="Calibri"/>
        <family val="2"/>
        <scheme val="minor"/>
      </rPr>
      <t xml:space="preserve">
</t>
    </r>
    <r>
      <rPr>
        <b/>
        <u/>
        <sz val="12"/>
        <rFont val="Calibri"/>
        <family val="2"/>
        <scheme val="minor"/>
      </rPr>
      <t xml:space="preserve">In the current state of knowledge, only recyclable plastic parts </t>
    </r>
    <r>
      <rPr>
        <sz val="12"/>
        <color rgb="FFFF0000"/>
        <rFont val="Calibri"/>
        <family val="2"/>
        <scheme val="minor"/>
      </rPr>
      <t xml:space="preserve">(belonging to the Green and Orange lists in the table provided in tab "3.Materials balance") </t>
    </r>
    <r>
      <rPr>
        <b/>
        <u/>
        <sz val="12"/>
        <rFont val="Calibri"/>
        <family val="2"/>
        <scheme val="minor"/>
      </rPr>
      <t xml:space="preserve">may suffer significant losses in recyclability as a result of these linkages. 
</t>
    </r>
    <r>
      <rPr>
        <sz val="12"/>
        <rFont val="Calibri"/>
        <family val="2"/>
        <scheme val="minor"/>
      </rPr>
      <t xml:space="preserve">
</t>
    </r>
    <r>
      <rPr>
        <b/>
        <u/>
        <sz val="12"/>
        <rFont val="Calibri"/>
        <family val="2"/>
        <scheme val="minor"/>
      </rPr>
      <t>When the recyclable materials balance calculated in the "3.Materials balance" tab (cell D6) is between 50% and 60%:</t>
    </r>
    <r>
      <rPr>
        <sz val="12"/>
        <rFont val="Calibri"/>
        <family val="2"/>
        <scheme val="minor"/>
      </rPr>
      <t xml:space="preserve">:
If the product contains a proportion of metallic materials equal to or greater than 50% by mass: the product can display the statement "Produit majoritairement recyclable";
If the product contains less than 50% by weight of metallic materials:
- In the absence of information on the presence and nature of such disruptive linkages: the product cannot display the statement "Produit majoritairement recyclable";
- If the product does not contain any disruptive linkages: the product can display the statement "Produit majoritairement recyclable";
</t>
    </r>
    <r>
      <rPr>
        <sz val="12"/>
        <color rgb="FFFF0000"/>
        <rFont val="Calibri"/>
        <family val="2"/>
        <scheme val="minor"/>
      </rPr>
      <t xml:space="preserve">- If the product contains one or more disruptive linkage involving recyclable plastics, </t>
    </r>
    <r>
      <rPr>
        <b/>
        <sz val="12"/>
        <color rgb="FFFF0000"/>
        <rFont val="Calibri"/>
        <family val="2"/>
        <scheme val="minor"/>
      </rPr>
      <t>the mass of the irreversibly linked plastic(s) must be considered as non-recyclable and must be entered in column R of the table in the "3.Materials balance" tab</t>
    </r>
    <r>
      <rPr>
        <sz val="12"/>
        <color rgb="FFFF0000"/>
        <rFont val="Calibri"/>
        <family val="2"/>
        <scheme val="minor"/>
      </rPr>
      <t>. Other recyclable materials other than plastics (metals, for example) remain recyclable.</t>
    </r>
    <r>
      <rPr>
        <sz val="12"/>
        <rFont val="Calibri"/>
        <family val="2"/>
        <scheme val="minor"/>
      </rPr>
      <t xml:space="preserve">
	- if the percentage of recyclability updated following this modification ("3.Materials balance" - cell D6) is less than 50%, the product cannot display the statement "Produit majoritairement recyclable".
	- if the percentage of recyclability updated following this modification ("3.Materials balance" - cell D6) remains greater than 50%, the product can display the statement "Produit majoritairement recyclable".
Obtaining certain labels (e.g. EPEAT, Blue Angel) may require documents justifying the absence of disruptive recycling linkages. Provided that the requirements set by these labels are aligned with this methodology, the proof of obtaining these labels may be used to justify the absence of disruptive linkages within the meaning of this methodology.
For greater precision in taking these linkages into account when necessary, it is recommended that the weight of each of the parts concerned be detailed in the nomenclature entered in the "3.Materials balance" tab. To assess the weight of materials rendered non-recyclable due to an irreversible linkage, the producer may only take into account the proportion of these materials affected by this linkage (estimates on a case-by-case basis on the basis of weight or surface ratios).</t>
    </r>
  </si>
  <si>
    <t>gas hob</t>
  </si>
  <si>
    <t>≥ 70% metals</t>
  </si>
  <si>
    <t>*can only be used for the following products: smartphones, laptops, printers, monitors, televisions, tablets, CPUs.</t>
  </si>
  <si>
    <t>Amplifier, receiver, guitar amp</t>
  </si>
  <si>
    <t>Digital frame</t>
  </si>
  <si>
    <t>Hi-Fi system, micro/mini (home audio systems, all integrated components)</t>
  </si>
  <si>
    <t>Corrector (pre-amp for turntable)</t>
  </si>
  <si>
    <t>Amplified speaker</t>
  </si>
  <si>
    <t>Jukebox</t>
  </si>
  <si>
    <t>Home cinema</t>
  </si>
  <si>
    <t>Portable DVD player &amp; HD player - Portable DVD</t>
  </si>
  <si>
    <t>Multimedia furniture</t>
  </si>
  <si>
    <t>Video magnifier for the visually impaired - Téléagrandisseur</t>
  </si>
  <si>
    <t>Facet ball with motor</t>
  </si>
  <si>
    <t>MIDI keyboard</t>
  </si>
  <si>
    <t>DJ controller</t>
  </si>
  <si>
    <t>Audio cassette converter</t>
  </si>
  <si>
    <t>Multimedia hard disk (other than computer hard disk)</t>
  </si>
  <si>
    <t>Projector screen that unrolls thanks to an electric motor</t>
  </si>
  <si>
    <t>Speakers, subwoofers, sound bars</t>
  </si>
  <si>
    <t>DVD, Blu-Ray recorder (home)</t>
  </si>
  <si>
    <t>Musical instrument</t>
  </si>
  <si>
    <t>Laser (light effect)</t>
  </si>
  <si>
    <t>CD, DVD, DIVX, K7, Blu-Ray player</t>
  </si>
  <si>
    <t>Karaoke player</t>
  </si>
  <si>
    <t>Snow machine, bubbles, smoke, fog, confetti</t>
  </si>
  <si>
    <t>Video recorder</t>
  </si>
  <si>
    <t>Megaphone</t>
  </si>
  <si>
    <t>Record player, electrophone</t>
  </si>
  <si>
    <t>Slide projector</t>
  </si>
  <si>
    <t>Docking station (docks) with speakers (for ipod, mp3, ...)</t>
  </si>
  <si>
    <t xml:space="preserve">Motorised television stand </t>
  </si>
  <si>
    <t>Mixer, equalizer</t>
  </si>
  <si>
    <t>Projector</t>
  </si>
  <si>
    <t>Musical instrument tuner</t>
  </si>
  <si>
    <t>TV amplifiers: mast amplifiers, indoor amplifiers, amplifiers for cable networks</t>
  </si>
  <si>
    <t>Amplified or non-amplified aerial (TV, etc.): LNB, indoor aerial, caravan aerial, etc.</t>
  </si>
  <si>
    <t>Camera, even for children</t>
  </si>
  <si>
    <t>Walkman (CD, MD, MP3, audio-video, hard disk, solid state)</t>
  </si>
  <si>
    <t>Camcorder, digital camera</t>
  </si>
  <si>
    <t>Headphones (audio, TV, HIFI, virtual reality, etc.)</t>
  </si>
  <si>
    <t>Charger, converter, transformer, etc., for consumer equipment (cat. 04)</t>
  </si>
  <si>
    <t>Solar charger</t>
  </si>
  <si>
    <t>Battery charger</t>
  </si>
  <si>
    <t>Video switch</t>
  </si>
  <si>
    <t>Volume controller</t>
  </si>
  <si>
    <t>Camcorder hybrid</t>
  </si>
  <si>
    <t>Small speaker for MP3 player</t>
  </si>
  <si>
    <t>Flashing light (other than flashing light for security and surveillance equipment)</t>
  </si>
  <si>
    <t>Photo printer</t>
  </si>
  <si>
    <t>Multimedia glasses, 3D</t>
  </si>
  <si>
    <t>Tape recorder</t>
  </si>
  <si>
    <t>Metronome</t>
  </si>
  <si>
    <t>Connected device, for audio/video data transmission</t>
  </si>
  <si>
    <t>Camera lens</t>
  </si>
  <si>
    <t>Musical pillow (speakers + iPod jack)</t>
  </si>
  <si>
    <t>Amplified or non-amplified satellite dish</t>
  </si>
  <si>
    <t>Effects pedal (music)</t>
  </si>
  <si>
    <t>Laser pointer</t>
  </si>
  <si>
    <t>Radio, portable K7 and CD radio, transistor, portable radio</t>
  </si>
  <si>
    <t>Clock radio, dawn simulator</t>
  </si>
  <si>
    <t>Remote control relay, wireless transmitter</t>
  </si>
  <si>
    <t>Rewinder</t>
  </si>
  <si>
    <t>Set top box / LED signal generator</t>
  </si>
  <si>
    <t xml:space="preserve">Sound relax </t>
  </si>
  <si>
    <t>Remote control</t>
  </si>
  <si>
    <t>Translator</t>
  </si>
  <si>
    <t>Digital transcoder</t>
  </si>
  <si>
    <t>Video magnifier for the visually impaired (without monitor)</t>
  </si>
  <si>
    <t>Camera zoom</t>
  </si>
  <si>
    <t>Other audio/video accessories</t>
  </si>
  <si>
    <t>Other consumer electronics (excluding displays)</t>
  </si>
  <si>
    <t>PC case (CPU) with power supply only</t>
  </si>
  <si>
    <t>Single-function printer &lt;= 15 kg</t>
  </si>
  <si>
    <t>Multifunctional printer</t>
  </si>
  <si>
    <t>3D printer</t>
  </si>
  <si>
    <t>Typewriter</t>
  </si>
  <si>
    <t>Sun protection machine</t>
  </si>
  <si>
    <t>Photocopier</t>
  </si>
  <si>
    <t>Single-function scanner</t>
  </si>
  <si>
    <t>Fax machine</t>
  </si>
  <si>
    <t>Graphic table</t>
  </si>
  <si>
    <t xml:space="preserve">Inkjet plotter </t>
  </si>
  <si>
    <t>Printer accessories: paper feeder, feed tray, sorting tray, drum with or without toner, transfer belt, toner recovery system, separator</t>
  </si>
  <si>
    <t>Infrared adapter (for mobile phone or PDA)</t>
  </si>
  <si>
    <t xml:space="preserve">External data storage device (external hard drive, external floppy drive, etc.) </t>
  </si>
  <si>
    <t>Personal assistant</t>
  </si>
  <si>
    <t>External hard drive enclosure</t>
  </si>
  <si>
    <t>Network box (with on-board PC function)</t>
  </si>
  <si>
    <t>Calculator</t>
  </si>
  <si>
    <t>Keyboard</t>
  </si>
  <si>
    <t>Charger, converter, transformer..., for IT (cat. 03)</t>
  </si>
  <si>
    <t xml:space="preserve">Network switch </t>
  </si>
  <si>
    <t>Decoder, transcoder</t>
  </si>
  <si>
    <t>E-Book, Electronic book</t>
  </si>
  <si>
    <t>Baby monitors, baby phones</t>
  </si>
  <si>
    <t>On-board or handheld IT equipment</t>
  </si>
  <si>
    <t>External CD/DVD burner</t>
  </si>
  <si>
    <t>External hub, splitter (if power supply)</t>
  </si>
  <si>
    <t>Card reader (external peripherals)</t>
  </si>
  <si>
    <t>Memory saver (for vehicles)</t>
  </si>
  <si>
    <t>PLC (powerline communications) modem: PLC gateway, PLC adapter, PLC socket</t>
  </si>
  <si>
    <t>Nanocomputer</t>
  </si>
  <si>
    <t>WIFI connected object (button, etc.)</t>
  </si>
  <si>
    <t>UPS for IT equipment</t>
  </si>
  <si>
    <t>Pocket PC</t>
  </si>
  <si>
    <t>Doorphone: video, intercom</t>
  </si>
  <si>
    <t>Electronic card programmer</t>
  </si>
  <si>
    <t>Receiver (satellite receiver, DTTV adapter, digital terminal, video transmitter, FM transmitter)</t>
  </si>
  <si>
    <t>Answering machine</t>
  </si>
  <si>
    <t>Router, WI-FI, call router</t>
  </si>
  <si>
    <t>Computer mouse</t>
  </si>
  <si>
    <t>Docking station (docks) for charging and connectivity (for laptops, etc.)</t>
  </si>
  <si>
    <t>USB stylus</t>
  </si>
  <si>
    <t>Walkie-talkie</t>
  </si>
  <si>
    <t>Corded or cordless landline telephone</t>
  </si>
  <si>
    <t>Other small peripherals: computer speaker, headphones, microphone, etc.</t>
  </si>
  <si>
    <t>Mobile phone accessories (earphones, hands-free kit, charger, connected watch, etc.)</t>
  </si>
  <si>
    <t>Memory card (smart, SD, flash, etc.)</t>
  </si>
  <si>
    <t>Electronic card (motherboard, graphics card, fax card, etc.)</t>
  </si>
  <si>
    <t>USB key, 3G key</t>
  </si>
  <si>
    <t>Passive equipment: connectors, power cord, ADSL filter, RJ45 cable, USB cable</t>
  </si>
  <si>
    <t>Other IT equipment</t>
  </si>
  <si>
    <t>Microwave oven, multi-cooker microwave, warming drawer</t>
  </si>
  <si>
    <t>Peltier effect cooler - thermoelectric</t>
  </si>
  <si>
    <t>Hood, filter unit</t>
  </si>
  <si>
    <t>Electric hot plate</t>
  </si>
  <si>
    <t>Electric hob integrated into a sink (kitchenette)</t>
  </si>
  <si>
    <t>Storage heater</t>
  </si>
  <si>
    <t>Electric stove</t>
  </si>
  <si>
    <t xml:space="preserve">Cooking hob </t>
  </si>
  <si>
    <t>Canister hoover</t>
  </si>
  <si>
    <t>Robot hoover</t>
  </si>
  <si>
    <t>Upright hoover</t>
  </si>
  <si>
    <t>Wet and dry hoover - Shampoo machine</t>
  </si>
  <si>
    <t>Central hoover</t>
  </si>
  <si>
    <t>Steam generator, active ironing board, ironing robot and ironing press</t>
  </si>
  <si>
    <t>Shoe polisher / for floor and parquet</t>
  </si>
  <si>
    <t>Portable agitator/pulsator washing machine</t>
  </si>
  <si>
    <t>Mini oven (table-top, without microwave function)</t>
  </si>
  <si>
    <t>Steam cleaner / steam broom</t>
  </si>
  <si>
    <t>Kettle</t>
  </si>
  <si>
    <t>Coffee maker</t>
  </si>
  <si>
    <t>Espresso machine</t>
  </si>
  <si>
    <t>Teapot</t>
  </si>
  <si>
    <t>Electric toilet seat</t>
  </si>
  <si>
    <t xml:space="preserve">Drinking trough </t>
  </si>
  <si>
    <t>Electric kitchen sharpener</t>
  </si>
  <si>
    <t>Battery-operated gas lighter</t>
  </si>
  <si>
    <t>Anti-pilling appliance (jumper trimmer/razor, lint remover)</t>
  </si>
  <si>
    <t>Electrolysis equipment (other than pool chlorinators)</t>
  </si>
  <si>
    <t>Fondue maker</t>
  </si>
  <si>
    <t>Raclette machine</t>
  </si>
  <si>
    <t>Portable car hoover</t>
  </si>
  <si>
    <t>Hand-held aquarium hoover</t>
  </si>
  <si>
    <t>Hand-held hoover</t>
  </si>
  <si>
    <t>Automatic feeder, automatic pet food dispenser</t>
  </si>
  <si>
    <t>Electric broom (without suction or steam)</t>
  </si>
  <si>
    <t>Kitchen scales</t>
  </si>
  <si>
    <t>Barbecue with electric connection</t>
  </si>
  <si>
    <t>Mixer</t>
  </si>
  <si>
    <t>Electric brush for hoovers</t>
  </si>
  <si>
    <t>Food grinder</t>
  </si>
  <si>
    <t>WC grinders, sanitary pumps, sanibroyeur</t>
  </si>
  <si>
    <t>Water filtration carafe, water ioniser for drinking water</t>
  </si>
  <si>
    <t>Centrifuge</t>
  </si>
  <si>
    <t>Bottle warmer</t>
  </si>
  <si>
    <t>Plate warmer</t>
  </si>
  <si>
    <t>Chocolate maker</t>
  </si>
  <si>
    <t>Electric knife</t>
  </si>
  <si>
    <t>Crepe maker</t>
  </si>
  <si>
    <t>Steam cooker/ Slow cooker/ Cooker</t>
  </si>
  <si>
    <t>Food dehydrator</t>
  </si>
  <si>
    <t>Detailer</t>
  </si>
  <si>
    <t>Non-refrigerated water/drink dispenser</t>
  </si>
  <si>
    <t>Electro-brush</t>
  </si>
  <si>
    <t>Etrille (hand-held hoover for pet hair)</t>
  </si>
  <si>
    <t>Ice maker / soda maker (refrigerant-free)</t>
  </si>
  <si>
    <t>Iron</t>
  </si>
  <si>
    <t>Bread oven, bread machine</t>
  </si>
  <si>
    <t>Deep fryer</t>
  </si>
  <si>
    <t>Waffle iron</t>
  </si>
  <si>
    <t>Meat grill</t>
  </si>
  <si>
    <t>Toaster</t>
  </si>
  <si>
    <t>Mincer</t>
  </si>
  <si>
    <t>Beer machine (without refrigerant)</t>
  </si>
  <si>
    <t>Vacuum packing machine</t>
  </si>
  <si>
    <t>Blenders, steam blenders</t>
  </si>
  <si>
    <t>Coffee grinder</t>
  </si>
  <si>
    <t>Electric mill: grain mill, pepper mill, etc.</t>
  </si>
  <si>
    <t>Virtual wall for robot hoover</t>
  </si>
  <si>
    <t>Ultrasonic cleaner</t>
  </si>
  <si>
    <t>Hand-held steam cleaner</t>
  </si>
  <si>
    <t>Can opener</t>
  </si>
  <si>
    <t>Electric opening bin</t>
  </si>
  <si>
    <t>Pre-dryer for dogs / cats</t>
  </si>
  <si>
    <t>Citrus press</t>
  </si>
  <si>
    <t>Beverage cooler</t>
  </si>
  <si>
    <t>Food processor / Food processor with heating element</t>
  </si>
  <si>
    <t>Vegetable dryer</t>
  </si>
  <si>
    <t>Electric tumble dryer</t>
  </si>
  <si>
    <t>Ice-cream maker (without cold production)</t>
  </si>
  <si>
    <t>Electric spatula</t>
  </si>
  <si>
    <t>Steriliser</t>
  </si>
  <si>
    <t>Immersion heater</t>
  </si>
  <si>
    <t xml:space="preserve">Breast pump </t>
  </si>
  <si>
    <t>Pet clippers</t>
  </si>
  <si>
    <t>Slicer</t>
  </si>
  <si>
    <t>Insect killers (other than perfume diffusers or electric plug diffusers)</t>
  </si>
  <si>
    <t>Measuring glass</t>
  </si>
  <si>
    <t>Yogurt maker</t>
  </si>
  <si>
    <t>Battery-operated bathroom accessories (shavers, etc.)</t>
  </si>
  <si>
    <t>Curler / straightener</t>
  </si>
  <si>
    <t xml:space="preserve">Ultrasound machine (facial or cellulite treatment) </t>
  </si>
  <si>
    <t>Acupuncture device</t>
  </si>
  <si>
    <t>Electrostimulation equipment / Electro-stimulator / Heating belt</t>
  </si>
  <si>
    <t>Electrotherapy device</t>
  </si>
  <si>
    <t>Balneotherapy equipment</t>
  </si>
  <si>
    <t>Light therapy device</t>
  </si>
  <si>
    <t>Manicure and pedicure appliances</t>
  </si>
  <si>
    <t>Massage device</t>
  </si>
  <si>
    <t xml:space="preserve">Pressotherapy device </t>
  </si>
  <si>
    <t>Electromusculation device</t>
  </si>
  <si>
    <t>Infrared lamp device</t>
  </si>
  <si>
    <t>Hair beauty appliance</t>
  </si>
  <si>
    <t>Heated curlers</t>
  </si>
  <si>
    <t>Toothbrush</t>
  </si>
  <si>
    <t>Blower brush</t>
  </si>
  <si>
    <t>Charger, converter, transformer..., for PEM (cat. 02)</t>
  </si>
  <si>
    <t xml:space="preserve">Mud warmer </t>
  </si>
  <si>
    <t>Manicure set</t>
  </si>
  <si>
    <t>Dental combination</t>
  </si>
  <si>
    <t>Electronic / infrared soap dispenser</t>
  </si>
  <si>
    <t xml:space="preserve">Electric epilator </t>
  </si>
  <si>
    <t>Facial beauty equipment</t>
  </si>
  <si>
    <t>Hydropropellant</t>
  </si>
  <si>
    <t>Facial tanning/solar/UV lamp - Facial solarium</t>
  </si>
  <si>
    <t>Timer</t>
  </si>
  <si>
    <t>Illuminated mirror</t>
  </si>
  <si>
    <t>Watch, clock, alarm clock, stopwatch</t>
  </si>
  <si>
    <t xml:space="preserve">Heart rate watch </t>
  </si>
  <si>
    <t>Car watch</t>
  </si>
  <si>
    <t>Sunglasses, digital watches, ...</t>
  </si>
  <si>
    <t>Electric baby fly</t>
  </si>
  <si>
    <t xml:space="preserve">Pendulum </t>
  </si>
  <si>
    <t>Personal scale, impedance meter, body controller</t>
  </si>
  <si>
    <t>Perfume diffuser, diffuser plug (insecticide, perfume, etc.)</t>
  </si>
  <si>
    <t>Razor</t>
  </si>
  <si>
    <t>Facial sauna</t>
  </si>
  <si>
    <t>Hair dryer (or helmet dryer)</t>
  </si>
  <si>
    <t>Hand dryer</t>
  </si>
  <si>
    <t>Thermo-clock</t>
  </si>
  <si>
    <t>Thermometers (other than clinical thermometers)</t>
  </si>
  <si>
    <t>Car thermometer, wired</t>
  </si>
  <si>
    <t>Cooking temperature probe</t>
  </si>
  <si>
    <t>Hair clippers</t>
  </si>
  <si>
    <t>Other small household appliances</t>
  </si>
  <si>
    <t>HDMI cable</t>
  </si>
  <si>
    <t>RCA cable</t>
  </si>
  <si>
    <t>Cable TV</t>
  </si>
  <si>
    <t>Adapter</t>
  </si>
  <si>
    <t>Lightning arrester block</t>
  </si>
  <si>
    <t>Cable</t>
  </si>
  <si>
    <t>Power cord</t>
  </si>
  <si>
    <t>Connector elements</t>
  </si>
  <si>
    <t>Multi-socket</t>
  </si>
  <si>
    <t>Surge protector</t>
  </si>
  <si>
    <t>Extension leads</t>
  </si>
  <si>
    <t>Wired temperature sensor</t>
  </si>
  <si>
    <t>Other passive equipment</t>
  </si>
  <si>
    <t>Electric wheelchair</t>
  </si>
  <si>
    <t>Patient lift</t>
  </si>
  <si>
    <t>Medical bed</t>
  </si>
  <si>
    <t xml:space="preserve"> Medical furniture with electric function</t>
  </si>
  <si>
    <t>Other large medical equipment</t>
  </si>
  <si>
    <t>Electric cattle prod</t>
  </si>
  <si>
    <t>Home alarm, anti-homejacking</t>
  </si>
  <si>
    <t>Electronic breathalyser</t>
  </si>
  <si>
    <t>Electric anti-theft device</t>
  </si>
  <si>
    <t>Automatic systems for gates, garage doors, shutters, blinds, etc.</t>
  </si>
  <si>
    <t>Radar detector</t>
  </si>
  <si>
    <t>Buzzer, alarm horn</t>
  </si>
  <si>
    <t>Electronic scales (other than kitchen scales or bathroom scales)</t>
  </si>
  <si>
    <t>Emergency beacon</t>
  </si>
  <si>
    <t>Power block</t>
  </si>
  <si>
    <t>Electronic compass</t>
  </si>
  <si>
    <t>Surveillance camera</t>
  </si>
  <si>
    <t>Dummy camera</t>
  </si>
  <si>
    <t xml:space="preserve">Motion sensor </t>
  </si>
  <si>
    <t>Chimes, bells</t>
  </si>
  <si>
    <t>Alarm control centre and system, remote surveillance (without screen &gt;= 7")</t>
  </si>
  <si>
    <t>Charger, converter, transformer... for category 1, 6, 8 and 9 equipment</t>
  </si>
  <si>
    <t>Safe with exclusively electronic opening</t>
  </si>
  <si>
    <t>Electrical panel for swimming pool</t>
  </si>
  <si>
    <t>Dog collar</t>
  </si>
  <si>
    <t>Perimeter switch (for robot mower)</t>
  </si>
  <si>
    <t>Electronic meter (water, gas, etc.), rev counter, etc.</t>
  </si>
  <si>
    <t xml:space="preserve">Charge controller, limiter and regulator </t>
  </si>
  <si>
    <t>Swimming pool cover</t>
  </si>
  <si>
    <t>Smoke detectors, gas detectors, humidity detectors, immersion detectors for swimming pools, burglar alarms, water leak detectors, light detectors, metal detectors, etc.</t>
  </si>
  <si>
    <t>Electric winder</t>
  </si>
  <si>
    <t xml:space="preserve">Flashmeter </t>
  </si>
  <si>
    <t>Electric strike and lock</t>
  </si>
  <si>
    <t xml:space="preserve">Rotating beacon as an accessory for measuring and monitoring control equipment </t>
  </si>
  <si>
    <t>Remote control sockets kit</t>
  </si>
  <si>
    <t>Turning kit for chicks</t>
  </si>
  <si>
    <t>Eggstick</t>
  </si>
  <si>
    <t>Electrical balancing mechanism (for switchboards</t>
  </si>
  <si>
    <t>Automatic tape measure</t>
  </si>
  <si>
    <t>Multimeter, voltmeter, ammeter, current tester, etc.</t>
  </si>
  <si>
    <t>Laser level, goggles</t>
  </si>
  <si>
    <t>UPS other than for IT equipment</t>
  </si>
  <si>
    <t>Anti-sleep earpiece</t>
  </si>
  <si>
    <t>Oscilloscope with &lt; 7" screen</t>
  </si>
  <si>
    <t>Electronic caliper</t>
  </si>
  <si>
    <t>Car Park Plot</t>
  </si>
  <si>
    <t>Pedometer</t>
  </si>
  <si>
    <t>Programmable electrical socket</t>
  </si>
  <si>
    <t>Programmer (watering, mains, heating, etc.)</t>
  </si>
  <si>
    <t>Regulator (pH, etc.)</t>
  </si>
  <si>
    <t>Electronic heating distributor</t>
  </si>
  <si>
    <t>Radio probe</t>
  </si>
  <si>
    <t>Sound level meter</t>
  </si>
  <si>
    <t>Weather station</t>
  </si>
  <si>
    <t>Anti-bark system</t>
  </si>
  <si>
    <t xml:space="preserve">Dressage system </t>
  </si>
  <si>
    <t>Electrical and solar energy management system</t>
  </si>
  <si>
    <t>Location system (GPS tracker)</t>
  </si>
  <si>
    <t>Electrically operated sliding panel</t>
  </si>
  <si>
    <t>Laser rangefinder</t>
  </si>
  <si>
    <t>Digital piggy bank</t>
  </si>
  <si>
    <t>Tosmeter, wattmeter</t>
  </si>
  <si>
    <t>Screwdriver tester</t>
  </si>
  <si>
    <t xml:space="preserve">Transponder </t>
  </si>
  <si>
    <t>Dimmer switch</t>
  </si>
  <si>
    <t>Other monitoring and control tools</t>
  </si>
  <si>
    <t>Games console</t>
  </si>
  <si>
    <t>Automaton (toy / decoration)</t>
  </si>
  <si>
    <t>Whirlpool bath</t>
  </si>
  <si>
    <t>Music box, sound pebble, ...</t>
  </si>
  <si>
    <t>Illuminated or musical candles</t>
  </si>
  <si>
    <t>Electronic lighter</t>
  </si>
  <si>
    <t>Electric log for fireplaces</t>
  </si>
  <si>
    <t>Multifunction shower enclosure</t>
  </si>
  <si>
    <t>Multi-sport sensor</t>
  </si>
  <si>
    <t>Charger, converter, transformer..., for cat. 07 equipment</t>
  </si>
  <si>
    <t>Cup warmer</t>
  </si>
  <si>
    <t>Electronic cigarette</t>
  </si>
  <si>
    <t>Massage seat cover</t>
  </si>
  <si>
    <t>Bike lighting</t>
  </si>
  <si>
    <t>Cardio frequency equipment for leisure and sport</t>
  </si>
  <si>
    <t>Decorative equipment with lighting function</t>
  </si>
  <si>
    <t>Portable lighting equipment, designed to be used on the move</t>
  </si>
  <si>
    <t>Luminous globe</t>
  </si>
  <si>
    <t>Lighting garland</t>
  </si>
  <si>
    <t>Gyropod</t>
  </si>
  <si>
    <t>Bubble toy</t>
  </si>
  <si>
    <t>Binoculars</t>
  </si>
  <si>
    <t>Refereeing kit (flags, earpieces, whistles)</t>
  </si>
  <si>
    <t>Plasma lamp</t>
  </si>
  <si>
    <t>Small torch</t>
  </si>
  <si>
    <t xml:space="preserve">Headlamp with electronic board </t>
  </si>
  <si>
    <t>Torch, hand-held torch, dynamo torch</t>
  </si>
  <si>
    <t>Sound book</t>
  </si>
  <si>
    <t>Magnifier with lighting system</t>
  </si>
  <si>
    <t>Night vision goggles</t>
  </si>
  <si>
    <t>Game controller</t>
  </si>
  <si>
    <t>Mini quad and mini electric motorbike</t>
  </si>
  <si>
    <t>Electric fishing reel</t>
  </si>
  <si>
    <t>Educational computer for children</t>
  </si>
  <si>
    <t>Electric scooter</t>
  </si>
  <si>
    <t xml:space="preserve">Musical Santa </t>
  </si>
  <si>
    <t>Game console peripherals and accessories (controllers, steering wheels, headphones, etc.)</t>
  </si>
  <si>
    <t>Swimming fish</t>
  </si>
  <si>
    <t>Illuminated key ring</t>
  </si>
  <si>
    <t>Robot, PC robot, robot accessories</t>
  </si>
  <si>
    <t>Heated sole</t>
  </si>
  <si>
    <t>Electronic scoreboard</t>
  </si>
  <si>
    <t>Solarium, UV table</t>
  </si>
  <si>
    <t>Spa, swimming pool</t>
  </si>
  <si>
    <t>Electric stepper or stepper with built-in counter</t>
  </si>
  <si>
    <t>Musical wind tunnel</t>
  </si>
  <si>
    <t>Electric grooming table</t>
  </si>
  <si>
    <t>Electric pencil sharpener</t>
  </si>
  <si>
    <t>Treadmills</t>
  </si>
  <si>
    <t>Electronic or motorised telescope</t>
  </si>
  <si>
    <t>Night light</t>
  </si>
  <si>
    <t>Electrically assisted bikes</t>
  </si>
  <si>
    <t>Electric exercise bike</t>
  </si>
  <si>
    <t>Exercise bike with built-in, non-detachable electric meter</t>
  </si>
  <si>
    <t>Vibrator, sex toys</t>
  </si>
  <si>
    <t>Village, Christmas tree, Christmas decorations with lighting, entertainment, etc.</t>
  </si>
  <si>
    <t>Other toys, leisure and sports equipment</t>
  </si>
  <si>
    <t>Drill</t>
  </si>
  <si>
    <t>Screwdriver</t>
  </si>
  <si>
    <t>Tool sharpener</t>
  </si>
  <si>
    <t xml:space="preserve">Electric stapler </t>
  </si>
  <si>
    <t>Engraving machine</t>
  </si>
  <si>
    <t>Automatic sprinkler</t>
  </si>
  <si>
    <t>Outdoor hoover, portable pool hoover (other than robot)</t>
  </si>
  <si>
    <t>Vehicle starter booster, quick starter</t>
  </si>
  <si>
    <t>Chisel</t>
  </si>
  <si>
    <t>Vehicle battery charger</t>
  </si>
  <si>
    <t>Chlorinator (chlorine diffusion, ph...)</t>
  </si>
  <si>
    <t>Electric shears</t>
  </si>
  <si>
    <t>Electric chisels</t>
  </si>
  <si>
    <t>Impact spanner</t>
  </si>
  <si>
    <t>Electric fence, electrification system</t>
  </si>
  <si>
    <t>Frequency converter for tools</t>
  </si>
  <si>
    <t>Edgers, hedge trimmers, chainsaws</t>
  </si>
  <si>
    <t>Tail clippers</t>
  </si>
  <si>
    <t>Electric jack</t>
  </si>
  <si>
    <t>Scraper</t>
  </si>
  <si>
    <t>Decollator</t>
  </si>
  <si>
    <t>Router</t>
  </si>
  <si>
    <t>Paper shredder</t>
  </si>
  <si>
    <t>Descaler (water)</t>
  </si>
  <si>
    <t>Electric reel (tape, hoses, etc.)</t>
  </si>
  <si>
    <t xml:space="preserve">Electric skinner </t>
  </si>
  <si>
    <t>Salt electrolyser (for swimming pools)</t>
  </si>
  <si>
    <t>Solenoid valve</t>
  </si>
  <si>
    <t>Electric windscreen wiper (for boats...)</t>
  </si>
  <si>
    <t xml:space="preserve">Labeller </t>
  </si>
  <si>
    <t>Soldering iron</t>
  </si>
  <si>
    <t>Pool filter</t>
  </si>
  <si>
    <t>Misting fountain</t>
  </si>
  <si>
    <t>Decorative fountain with pump</t>
  </si>
  <si>
    <t>Inflator, inflatable mattress with pump</t>
  </si>
  <si>
    <t>Nibbler</t>
  </si>
  <si>
    <t xml:space="preserve">Filtration unit </t>
  </si>
  <si>
    <t>Windlasses (for raising boat anchors)</t>
  </si>
  <si>
    <t>Anti-scale ioniser / for swimming pools</t>
  </si>
  <si>
    <t>Fog lamp (with pump)</t>
  </si>
  <si>
    <t xml:space="preserve">Car polisher </t>
  </si>
  <si>
    <t xml:space="preserve">Sewing machine </t>
  </si>
  <si>
    <t>Binding machine</t>
  </si>
  <si>
    <t>Portable mixer</t>
  </si>
  <si>
    <t>Guillotine</t>
  </si>
  <si>
    <t>Grinder</t>
  </si>
  <si>
    <t>Counter-current swimming module</t>
  </si>
  <si>
    <t>Mortising machine</t>
  </si>
  <si>
    <t>Auxiliary electric motor (multi-purpose)</t>
  </si>
  <si>
    <t>Spindle motor</t>
  </si>
  <si>
    <t>Swimming pool filter wall</t>
  </si>
  <si>
    <t>Gutter cleaner</t>
  </si>
  <si>
    <t>Letter opener</t>
  </si>
  <si>
    <t>Electric hoist</t>
  </si>
  <si>
    <t>Perforator</t>
  </si>
  <si>
    <t>Glue gun</t>
  </si>
  <si>
    <t>Paint spray gun</t>
  </si>
  <si>
    <t>Laminator</t>
  </si>
  <si>
    <t>Letter folding machine</t>
  </si>
  <si>
    <t>Pump for aquarium, swimming pool, spa, heating, ...</t>
  </si>
  <si>
    <t>Sander</t>
  </si>
  <si>
    <t>Welding unit</t>
  </si>
  <si>
    <t>Paint sprayer and powder projectors</t>
  </si>
  <si>
    <t>Planer</t>
  </si>
  <si>
    <t>Grooving machine</t>
  </si>
  <si>
    <t>Bookbinder</t>
  </si>
  <si>
    <t>Mole repellent (ultrasonic device), mole killer</t>
  </si>
  <si>
    <t>Saw</t>
  </si>
  <si>
    <t>Garden snow blower</t>
  </si>
  <si>
    <t>Pool filtration system</t>
  </si>
  <si>
    <t>Portable electric station</t>
  </si>
  <si>
    <t>Winch</t>
  </si>
  <si>
    <t>Spray</t>
  </si>
  <si>
    <t>Electric jack (for boats)</t>
  </si>
  <si>
    <t>Other portable and non-stationary power tools</t>
  </si>
  <si>
    <t>Water softener</t>
  </si>
  <si>
    <t>Grain flattener</t>
  </si>
  <si>
    <t xml:space="preserve">Electric concrete mixer </t>
  </si>
  <si>
    <t>Plant shredder, cereal shredder</t>
  </si>
  <si>
    <t>Power station (with converter, compressor, etc.)</t>
  </si>
  <si>
    <t>Compressor</t>
  </si>
  <si>
    <t>Brushcutter</t>
  </si>
  <si>
    <t>Snow plough</t>
  </si>
  <si>
    <t>Ginning machine</t>
  </si>
  <si>
    <t>Log splitter, log saw</t>
  </si>
  <si>
    <t>Booster set</t>
  </si>
  <si>
    <t>Rotary hoe</t>
  </si>
  <si>
    <t>High pressure cleaner</t>
  </si>
  <si>
    <t>Feather duster</t>
  </si>
  <si>
    <t>Pool cleaning robot</t>
  </si>
  <si>
    <t>Scarifier</t>
  </si>
  <si>
    <t>Electric lawnmowers (push or pull)</t>
  </si>
  <si>
    <t>Wood lathe</t>
  </si>
  <si>
    <t>Pallet truck</t>
  </si>
  <si>
    <t>Other large tools and stationary tools</t>
  </si>
  <si>
    <t>Other tools and gardening equipment</t>
  </si>
  <si>
    <t>Physiological measuring equipment</t>
  </si>
  <si>
    <t>Defibrillator</t>
  </si>
  <si>
    <t>Fetal Doppler</t>
  </si>
  <si>
    <t>Cardiac monitor</t>
  </si>
  <si>
    <t>Enteral nutrition pump</t>
  </si>
  <si>
    <t>Tensiometer</t>
  </si>
  <si>
    <t>Clinical thermometer</t>
  </si>
  <si>
    <t>Other small medical equipment</t>
  </si>
  <si>
    <t>Mobile phone, smartphone</t>
  </si>
  <si>
    <t>Other mobile phones</t>
  </si>
  <si>
    <t>Computer monitor</t>
  </si>
  <si>
    <t>Television set</t>
  </si>
  <si>
    <t>Portable TV</t>
  </si>
  <si>
    <t>Other flat screen</t>
  </si>
  <si>
    <t>Tablet PC, multimedia tablet</t>
  </si>
  <si>
    <t>Tablet</t>
  </si>
  <si>
    <t>Laptop computer</t>
  </si>
  <si>
    <t>Portable thin client</t>
  </si>
  <si>
    <t>All-in-one PC</t>
  </si>
  <si>
    <t>Personal computer</t>
  </si>
  <si>
    <t>Washing machine (not combined with any other appliance)</t>
  </si>
  <si>
    <t>Dishwasher (not combined with any other appliance)</t>
  </si>
  <si>
    <t xml:space="preserve">Drying cabinet </t>
  </si>
  <si>
    <t>Drying cabin for dogs/cats</t>
  </si>
  <si>
    <t>Peltier effect thermoelectric wine cellar</t>
  </si>
  <si>
    <t>Peltier effect mini-refrigerator - thermoelectric</t>
  </si>
  <si>
    <t>Cooker (electric or gas with electric connection)</t>
  </si>
  <si>
    <t>Washing machine or dishwasher combined with another appliance</t>
  </si>
  <si>
    <t xml:space="preserve">Tumble dryer, Clothes wringer </t>
  </si>
  <si>
    <t>Built-in oven, steam oven</t>
  </si>
  <si>
    <t>Rotisserie</t>
  </si>
  <si>
    <t>Other major household appliances (excluding refrigeration-climate control)</t>
  </si>
  <si>
    <t>Scalding trays</t>
  </si>
  <si>
    <t xml:space="preserve">Heating cable </t>
  </si>
  <si>
    <t>Heating cable for frost protection of pipes</t>
  </si>
  <si>
    <t>Electric boiler</t>
  </si>
  <si>
    <t>Ceramic heating</t>
  </si>
  <si>
    <t>Aquarium heater</t>
  </si>
  <si>
    <t>Mobile fan heater</t>
  </si>
  <si>
    <t>Instantaneous water heaters</t>
  </si>
  <si>
    <t>Electric fireplaces</t>
  </si>
  <si>
    <t>Convector or fixed or mobile electric radiator</t>
  </si>
  <si>
    <t>Heating cushion</t>
  </si>
  <si>
    <t>Electric blanket</t>
  </si>
  <si>
    <t>Electric incubator</t>
  </si>
  <si>
    <t>Swimming pool heat exchanger</t>
  </si>
  <si>
    <t>Anti-fog mirror</t>
  </si>
  <si>
    <t>Hydraulic module for heat pump</t>
  </si>
  <si>
    <t>Radiant panel</t>
  </si>
  <si>
    <t>Fixed or mobile radiant panel</t>
  </si>
  <si>
    <t>Electric underfloor heating</t>
  </si>
  <si>
    <t>Electric stove, non-electric energy stove that plugs into the mains (for thermostat, etc.)</t>
  </si>
  <si>
    <t>Oil bath radiator</t>
  </si>
  <si>
    <t>Electric heater (swimming pool, heat pump)</t>
  </si>
  <si>
    <t>Towel dryer</t>
  </si>
  <si>
    <t>Heated greenhouse, heated walls</t>
  </si>
  <si>
    <t>Thermobox, reflector for chicks</t>
  </si>
  <si>
    <t>Air conditioning and heat pump indoor units</t>
  </si>
  <si>
    <t>Fan coil (for heating and cooling, hot or cold water, no refrigerant)</t>
  </si>
  <si>
    <t>Other heating equipment</t>
  </si>
  <si>
    <t>Other electric heaters</t>
  </si>
  <si>
    <t>Refrigerant-free dehumidifier</t>
  </si>
  <si>
    <t>Dehydrator</t>
  </si>
  <si>
    <t>Refrigerant-free humidifier</t>
  </si>
  <si>
    <t>Air ioniser, air purifier</t>
  </si>
  <si>
    <t>Refrigerant-free air cooler</t>
  </si>
  <si>
    <t>Free-standing or pedestal fans, ceiling fans, fans for closed fireplaces</t>
  </si>
  <si>
    <t>Other ventilation and air extraction equipment</t>
  </si>
  <si>
    <t>Other ventilation equipment</t>
  </si>
  <si>
    <t>Storage water heaters, storage tanks, cumulus heaters</t>
  </si>
  <si>
    <t>Solar water heater (with electrical device)</t>
  </si>
  <si>
    <t>Other hot water production - storage appliance</t>
  </si>
  <si>
    <t>Multi-block, multisplit air conditioners</t>
  </si>
  <si>
    <t>Multibloc, multisplit reversible heat pump</t>
  </si>
  <si>
    <t>Close-coupled "heat only" heat pump</t>
  </si>
  <si>
    <t>Monobloc thermodynamic water heater</t>
  </si>
  <si>
    <t>Packaged air conditioner</t>
  </si>
  <si>
    <t>Monobloc reversible heat pump</t>
  </si>
  <si>
    <t>Multibloc, multisplit "heat only" heat pump</t>
  </si>
  <si>
    <t>Multibloc, multisplit thermodynamic water heater</t>
  </si>
  <si>
    <t>Other heat pumps and air conditioning</t>
  </si>
  <si>
    <t>Fridge</t>
  </si>
  <si>
    <t>Freezer</t>
  </si>
  <si>
    <t>Combined fridge-freezer</t>
  </si>
  <si>
    <t>Dehumidifier</t>
  </si>
  <si>
    <t>Humidifier</t>
  </si>
  <si>
    <t>Ice maker, ice turbine</t>
  </si>
  <si>
    <t>Wine cellar</t>
  </si>
  <si>
    <t>Other large refrigeration equipment</t>
  </si>
  <si>
    <t>1.1</t>
  </si>
  <si>
    <r>
      <t xml:space="preserve">Error edits: 
- Tab "1.Battery removal" (formula in cell F4: wrong result) // </t>
    </r>
    <r>
      <rPr>
        <u/>
        <sz val="11"/>
        <color theme="1"/>
        <rFont val="Calibri"/>
        <family val="2"/>
        <scheme val="minor"/>
      </rPr>
      <t>only in english version</t>
    </r>
    <r>
      <rPr>
        <sz val="11"/>
        <color theme="1"/>
        <rFont val="Calibri"/>
        <family val="2"/>
        <scheme val="minor"/>
      </rPr>
      <t>; 
- Tab "3.Materials Balance"  (formula in cell D5, which didn't take into account weights declared in column R)</t>
    </r>
  </si>
  <si>
    <t>- Error edit: Tab "3. Materials balance" (formula in cell D4: didn't take into account weights in column R)
- Adaptation for some Excel versions: Tab "3. Materials balance" (formula in cell D4: modification of formula's syntax to avoid error messages generated by some Excel versions)</t>
  </si>
  <si>
    <t>1.2</t>
  </si>
  <si>
    <t>In case of persistent difficulties when using this tool, you can contact your usual contacts at your Producer Responsibility Organisation. For ecosystem: ecoconception@ecosystem.eco // For Ecologic: rronceray@ecologic-france.com</t>
  </si>
  <si>
    <t>1.3</t>
  </si>
  <si>
    <t>- Inclusion of additional products eligible to the presumption of recyclability (tab 2.Presumption of recyclability)</t>
  </si>
  <si>
    <t>CELL C5</t>
  </si>
  <si>
    <t>CELL C6</t>
  </si>
  <si>
    <t>central unit (without accessories)</t>
  </si>
  <si>
    <t>≥ 90% metals</t>
  </si>
  <si>
    <t>air handling unit</t>
  </si>
  <si>
    <t xml:space="preserve">biomass (wood log, pellet) or oil boiler </t>
  </si>
  <si>
    <t>chiller (water chiller)</t>
  </si>
  <si>
    <t>reversible roof unit (rooftop)</t>
  </si>
  <si>
    <t>indoor or outdoor DRV air-to-air heat pump unit</t>
  </si>
  <si>
    <t>thermodynamic water heater</t>
  </si>
  <si>
    <t>ventilation unit (collective humidity sensitive or self-regulating single flow, tertiary double flow with hot water coil)</t>
  </si>
  <si>
    <t>gas boiler (collective or individual)</t>
  </si>
  <si>
    <t>heat pump (air-to-air, air-to-water, dual service air-to-water, geothermal)</t>
  </si>
  <si>
    <t>hot water radiator (towel dryer, static)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</si>
</sst>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1"/>
      <color rgb="FFFFFFFF"/>
      <name val="Calibri"/>
      <family val="2"/>
      <scheme val="minor"/>
    </font>
    <font>
      <b/>
      <sz val="11"/>
      <color rgb="FFFFFFFF"/>
      <name val="Calibri"/>
      <family val="2"/>
      <scheme val="minor"/>
    </font>
    <font>
      <sz val="11"/>
      <color rgb="FFFF0000"/>
      <name val="Calibri"/>
      <family val="2"/>
      <scheme val="minor"/>
    </font>
    <font>
      <sz val="8"/>
      <name val="Calibri"/>
      <family val="2"/>
      <scheme val="minor"/>
    </font>
    <font>
      <b/>
      <sz val="11"/>
      <color theme="1"/>
      <name val="Calibri"/>
      <family val="2"/>
      <scheme val="minor"/>
    </font>
    <font>
      <sz val="11"/>
      <name val="Calibri"/>
      <family val="2"/>
      <scheme val="minor"/>
    </font>
    <font>
      <sz val="11"/>
      <color theme="1"/>
      <name val="Calibri"/>
      <family val="2"/>
      <scheme val="minor"/>
    </font>
    <font>
      <b/>
      <u/>
      <sz val="11"/>
      <name val="Calibri"/>
      <family val="2"/>
      <scheme val="minor"/>
    </font>
    <font>
      <b/>
      <sz val="11"/>
      <name val="Calibri"/>
      <family val="2"/>
      <scheme val="minor"/>
    </font>
    <font>
      <sz val="12"/>
      <name val="Calibri"/>
      <family val="2"/>
      <scheme val="minor"/>
    </font>
    <font>
      <b/>
      <sz val="12"/>
      <name val="Calibri"/>
      <family val="2"/>
      <scheme val="minor"/>
    </font>
    <font>
      <sz val="16"/>
      <name val="Calibri"/>
      <family val="2"/>
      <scheme val="minor"/>
    </font>
    <font>
      <b/>
      <u/>
      <sz val="16"/>
      <name val="Calibri"/>
      <family val="2"/>
      <scheme val="minor"/>
    </font>
    <font>
      <u/>
      <sz val="16"/>
      <name val="Calibri"/>
      <family val="2"/>
      <scheme val="minor"/>
    </font>
    <font>
      <b/>
      <i/>
      <sz val="12"/>
      <name val="Calibri"/>
      <family val="2"/>
      <scheme val="minor"/>
    </font>
    <font>
      <i/>
      <sz val="12"/>
      <name val="Calibri"/>
      <family val="2"/>
      <scheme val="minor"/>
    </font>
    <font>
      <u/>
      <sz val="11"/>
      <color theme="10"/>
      <name val="Calibri"/>
      <family val="2"/>
      <scheme val="minor"/>
    </font>
    <font>
      <b/>
      <sz val="12"/>
      <color rgb="FFFF0000"/>
      <name val="Calibri"/>
      <family val="2"/>
      <scheme val="minor"/>
    </font>
    <font>
      <b/>
      <u/>
      <sz val="12"/>
      <name val="Calibri"/>
      <family val="2"/>
      <scheme val="minor"/>
    </font>
    <font>
      <i/>
      <sz val="11"/>
      <color rgb="FF0070C0"/>
      <name val="Calibri"/>
      <family val="2"/>
      <scheme val="minor"/>
    </font>
    <font>
      <b/>
      <sz val="12"/>
      <color rgb="FFFFFFFF"/>
      <name val="Calibri"/>
      <family val="2"/>
      <scheme val="minor"/>
    </font>
    <font>
      <i/>
      <sz val="11"/>
      <color rgb="FFFF0000"/>
      <name val="Calibri"/>
      <family val="2"/>
      <scheme val="minor"/>
    </font>
    <font>
      <sz val="12"/>
      <color theme="1"/>
      <name val="Calibri"/>
      <family val="2"/>
      <scheme val="minor"/>
    </font>
    <font>
      <sz val="12"/>
      <color rgb="FFFFFFFF"/>
      <name val="Calibri"/>
      <family val="2"/>
      <scheme val="minor"/>
    </font>
    <font>
      <sz val="9"/>
      <color theme="1"/>
      <name val="Calibri"/>
      <family val="2"/>
      <scheme val="minor"/>
    </font>
    <font>
      <b/>
      <sz val="14"/>
      <color theme="3" tint="-0.249977111117893"/>
      <name val="Calibri"/>
      <family val="2"/>
      <scheme val="minor"/>
    </font>
    <font>
      <sz val="11"/>
      <color theme="3" tint="-0.249977111117893"/>
      <name val="Calibri"/>
      <family val="2"/>
      <scheme val="minor"/>
    </font>
    <font>
      <sz val="12"/>
      <color theme="0"/>
      <name val="Calibri"/>
      <family val="2"/>
      <scheme val="minor"/>
    </font>
    <font>
      <b/>
      <sz val="14"/>
      <color theme="0"/>
      <name val="Calibri"/>
      <family val="2"/>
      <scheme val="minor"/>
    </font>
    <font>
      <b/>
      <sz val="12"/>
      <color theme="0"/>
      <name val="Calibri"/>
      <family val="2"/>
      <scheme val="minor"/>
    </font>
    <font>
      <i/>
      <sz val="11"/>
      <color theme="0"/>
      <name val="Calibri"/>
      <family val="2"/>
      <scheme val="minor"/>
    </font>
    <font>
      <u/>
      <sz val="12"/>
      <color theme="1"/>
      <name val="Calibri"/>
      <family val="2"/>
      <scheme val="minor"/>
    </font>
    <font>
      <i/>
      <sz val="12"/>
      <color rgb="FFFF0000"/>
      <name val="Calibri"/>
      <family val="2"/>
      <scheme val="minor"/>
    </font>
    <font>
      <b/>
      <i/>
      <sz val="12"/>
      <color rgb="FFFF0000"/>
      <name val="Calibri"/>
      <family val="2"/>
      <scheme val="minor"/>
    </font>
    <font>
      <sz val="11"/>
      <color rgb="FF000000"/>
      <name val="Calibri"/>
      <family val="2"/>
    </font>
    <font>
      <sz val="8"/>
      <color rgb="FF000000"/>
      <name val="Calibri"/>
      <family val="2"/>
    </font>
    <font>
      <sz val="11"/>
      <color theme="0" tint="-0.499984740745262"/>
      <name val="Calibri"/>
      <family val="2"/>
      <scheme val="minor"/>
    </font>
    <font>
      <b/>
      <sz val="9"/>
      <color rgb="FFFFFFFF"/>
      <name val="Calibri"/>
      <family val="2"/>
    </font>
    <font>
      <b/>
      <sz val="9"/>
      <color rgb="FF000000"/>
      <name val="Calibri"/>
      <family val="2"/>
    </font>
    <font>
      <sz val="9"/>
      <color rgb="FF000000"/>
      <name val="Calibri"/>
      <family val="2"/>
    </font>
    <font>
      <b/>
      <sz val="12"/>
      <color rgb="FFFFFFFF"/>
      <name val="Calibri"/>
      <family val="2"/>
    </font>
    <font>
      <b/>
      <sz val="11"/>
      <color rgb="FFFFFFFF"/>
      <name val="Calibri"/>
      <family val="2"/>
    </font>
    <font>
      <b/>
      <sz val="12"/>
      <color rgb="FF000000"/>
      <name val="Calibri"/>
      <family val="2"/>
    </font>
    <font>
      <i/>
      <sz val="12"/>
      <color theme="0" tint="-0.499984740745262"/>
      <name val="Calibri"/>
      <family val="2"/>
      <scheme val="minor"/>
    </font>
    <font>
      <i/>
      <sz val="12"/>
      <color rgb="FF000000"/>
      <name val="Calibri"/>
      <family val="2"/>
    </font>
    <font>
      <i/>
      <sz val="10"/>
      <color rgb="FFFF0000"/>
      <name val="Calibri"/>
      <family val="2"/>
      <scheme val="minor"/>
    </font>
    <font>
      <sz val="11"/>
      <color rgb="FFC00000"/>
      <name val="Calibri"/>
      <family val="2"/>
      <scheme val="minor"/>
    </font>
    <font>
      <sz val="12"/>
      <color rgb="FFFF0000"/>
      <name val="Calibri"/>
      <family val="2"/>
      <scheme val="minor"/>
    </font>
    <font>
      <u/>
      <sz val="11"/>
      <color rgb="FFC00000"/>
      <name val="Calibri"/>
      <family val="2"/>
      <scheme val="minor"/>
    </font>
    <font>
      <sz val="24"/>
      <color theme="1"/>
      <name val="Calibri"/>
      <family val="2"/>
      <scheme val="minor"/>
    </font>
    <font>
      <i/>
      <sz val="10"/>
      <name val="Calibri"/>
      <family val="2"/>
      <scheme val="minor"/>
    </font>
    <font>
      <sz val="11"/>
      <color rgb="FFFF0000"/>
      <name val="Calibri"/>
      <family val="2"/>
    </font>
    <font>
      <i/>
      <sz val="11"/>
      <name val="Calibri"/>
      <family val="2"/>
      <scheme val="minor"/>
    </font>
    <font>
      <b/>
      <sz val="12"/>
      <name val="Calibri"/>
      <family val="2"/>
    </font>
    <font>
      <i/>
      <sz val="12"/>
      <name val="Calibri"/>
      <family val="2"/>
    </font>
    <font>
      <i/>
      <u/>
      <sz val="12"/>
      <name val="Calibri"/>
      <family val="2"/>
    </font>
    <font>
      <b/>
      <i/>
      <sz val="11"/>
      <name val="Calibri"/>
      <family val="2"/>
      <scheme val="minor"/>
    </font>
    <font>
      <sz val="11"/>
      <color theme="0" tint="-0.249977111117893"/>
      <name val="Calibri"/>
      <family val="2"/>
    </font>
    <font>
      <i/>
      <sz val="11"/>
      <color rgb="FF000000"/>
      <name val="Calibri"/>
      <family val="2"/>
      <scheme val="minor"/>
    </font>
    <font>
      <u/>
      <sz val="12"/>
      <name val="Calibri"/>
      <family val="2"/>
      <scheme val="minor"/>
    </font>
    <font>
      <sz val="11"/>
      <color rgb="FF000000"/>
      <name val="Calibri"/>
      <family val="2"/>
      <scheme val="minor"/>
    </font>
    <font>
      <u/>
      <sz val="11"/>
      <color theme="1"/>
      <name val="Calibri"/>
      <family val="2"/>
      <scheme val="minor"/>
    </font>
    <font>
      <sz val="12"/>
      <color rgb="FF000000"/>
      <name val="Calibri"/>
      <family val="2"/>
      <scheme val="minor"/>
    </font>
  </fonts>
  <fills count="19">
    <fill>
      <patternFill patternType="none"/>
    </fill>
    <fill>
      <patternFill patternType="gray125"/>
    </fill>
    <fill>
      <patternFill patternType="solid">
        <fgColor rgb="FFFFFFFF"/>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0.499984740745262"/>
        <bgColor indexed="64"/>
      </patternFill>
    </fill>
    <fill>
      <patternFill patternType="solid">
        <fgColor rgb="FF00B050"/>
        <bgColor indexed="64"/>
      </patternFill>
    </fill>
    <fill>
      <patternFill patternType="solid">
        <fgColor rgb="FF000000"/>
        <bgColor indexed="64"/>
      </patternFill>
    </fill>
    <fill>
      <patternFill patternType="solid">
        <fgColor rgb="FF92D050"/>
        <bgColor indexed="64"/>
      </patternFill>
    </fill>
    <fill>
      <patternFill patternType="solid">
        <fgColor rgb="FFF79646"/>
        <bgColor indexed="64"/>
      </patternFill>
    </fill>
    <fill>
      <patternFill patternType="solid">
        <fgColor rgb="FFFBD4B4"/>
        <bgColor indexed="64"/>
      </patternFill>
    </fill>
    <fill>
      <patternFill patternType="solid">
        <fgColor rgb="FFC00000"/>
        <bgColor indexed="64"/>
      </patternFill>
    </fill>
    <fill>
      <patternFill patternType="solid">
        <fgColor rgb="FFBFBFBF"/>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9D9D9"/>
        <bgColor indexed="64"/>
      </patternFill>
    </fill>
  </fills>
  <borders count="6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medium">
        <color indexed="64"/>
      </top>
      <bottom/>
      <diagonal/>
    </border>
    <border>
      <left style="medium">
        <color indexed="64"/>
      </left>
      <right/>
      <top/>
      <bottom style="thin">
        <color indexed="64"/>
      </bottom>
      <diagonal/>
    </border>
    <border>
      <left/>
      <right/>
      <top style="thin">
        <color rgb="FF000000"/>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diagonal/>
    </border>
    <border>
      <left/>
      <right style="medium">
        <color indexed="64"/>
      </right>
      <top/>
      <bottom/>
      <diagonal/>
    </border>
    <border>
      <left style="medium">
        <color indexed="64"/>
      </left>
      <right/>
      <top/>
      <bottom/>
      <diagonal/>
    </border>
    <border>
      <left/>
      <right style="thin">
        <color rgb="FF000000"/>
      </right>
      <top/>
      <bottom style="thin">
        <color rgb="FF000000"/>
      </bottom>
      <diagonal/>
    </border>
    <border>
      <left style="thin">
        <color indexed="64"/>
      </left>
      <right/>
      <top style="thin">
        <color indexed="64"/>
      </top>
      <bottom style="medium">
        <color indexed="64"/>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style="thin">
        <color indexed="64"/>
      </left>
      <right/>
      <top style="medium">
        <color indexed="64"/>
      </top>
      <bottom style="thin">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bottom style="medium">
        <color indexed="64"/>
      </bottom>
      <diagonal/>
    </border>
    <border>
      <left style="thin">
        <color rgb="FF000000"/>
      </left>
      <right/>
      <top style="medium">
        <color indexed="64"/>
      </top>
      <bottom/>
      <diagonal/>
    </border>
    <border>
      <left/>
      <right style="medium">
        <color indexed="64"/>
      </right>
      <top/>
      <bottom style="thin">
        <color rgb="FF000000"/>
      </bottom>
      <diagonal/>
    </border>
    <border>
      <left style="medium">
        <color indexed="64"/>
      </left>
      <right style="medium">
        <color indexed="64"/>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3">
    <xf numFmtId="0" fontId="0" fillId="0" borderId="0"/>
    <xf numFmtId="9" fontId="7" fillId="0" borderId="0" applyFont="0" applyFill="0" applyBorder="0" applyAlignment="0" applyProtection="0"/>
    <xf numFmtId="0" fontId="17" fillId="0" borderId="0" applyNumberFormat="0" applyFill="0" applyBorder="0" applyAlignment="0" applyProtection="0"/>
  </cellStyleXfs>
  <cellXfs count="251">
    <xf numFmtId="0" fontId="0" fillId="0" borderId="0" xfId="0"/>
    <xf numFmtId="0" fontId="1" fillId="2" borderId="1" xfId="0" applyFont="1" applyFill="1" applyBorder="1"/>
    <xf numFmtId="0" fontId="0" fillId="0" borderId="0" xfId="0" applyAlignment="1">
      <alignment vertical="center"/>
    </xf>
    <xf numFmtId="0" fontId="0" fillId="0" borderId="2" xfId="0" applyBorder="1"/>
    <xf numFmtId="0" fontId="1" fillId="2" borderId="1" xfId="0" applyFont="1" applyFill="1" applyBorder="1" applyAlignment="1">
      <alignment vertical="center"/>
    </xf>
    <xf numFmtId="0" fontId="0" fillId="0" borderId="2" xfId="0" applyBorder="1" applyAlignment="1" applyProtection="1">
      <alignment vertical="center"/>
      <protection locked="0"/>
    </xf>
    <xf numFmtId="0" fontId="0" fillId="0" borderId="4" xfId="0" applyBorder="1" applyAlignment="1">
      <alignment vertical="center"/>
    </xf>
    <xf numFmtId="0" fontId="6" fillId="0" borderId="0" xfId="0" applyFont="1" applyAlignment="1">
      <alignment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top"/>
    </xf>
    <xf numFmtId="0" fontId="10" fillId="0" borderId="1" xfId="0" applyFont="1" applyBorder="1" applyAlignment="1">
      <alignment vertical="top" wrapText="1"/>
    </xf>
    <xf numFmtId="0" fontId="6" fillId="0" borderId="1" xfId="0" applyFont="1" applyBorder="1" applyAlignment="1">
      <alignment vertical="top" wrapText="1"/>
    </xf>
    <xf numFmtId="0" fontId="9" fillId="2" borderId="1" xfId="0" applyFont="1" applyFill="1" applyBorder="1"/>
    <xf numFmtId="0" fontId="9" fillId="2" borderId="11" xfId="0" applyFont="1" applyFill="1" applyBorder="1" applyAlignment="1">
      <alignment vertical="center" wrapText="1"/>
    </xf>
    <xf numFmtId="0" fontId="6" fillId="0" borderId="11" xfId="0" applyFont="1" applyBorder="1" applyAlignment="1">
      <alignment vertical="top" wrapText="1"/>
    </xf>
    <xf numFmtId="0" fontId="9" fillId="2" borderId="12" xfId="0" applyFont="1" applyFill="1" applyBorder="1" applyAlignment="1">
      <alignment vertical="center"/>
    </xf>
    <xf numFmtId="0" fontId="6" fillId="0" borderId="12" xfId="0" applyFont="1" applyBorder="1" applyAlignment="1">
      <alignment vertical="center" wrapText="1"/>
    </xf>
    <xf numFmtId="0" fontId="6" fillId="0" borderId="11" xfId="0" applyFont="1" applyBorder="1" applyAlignment="1">
      <alignment vertical="center" wrapText="1"/>
    </xf>
    <xf numFmtId="0" fontId="9" fillId="2" borderId="12" xfId="0" applyFont="1" applyFill="1" applyBorder="1" applyAlignment="1">
      <alignment horizontal="left" vertical="center" wrapText="1"/>
    </xf>
    <xf numFmtId="0" fontId="6" fillId="0" borderId="12" xfId="0" applyFont="1" applyBorder="1" applyAlignment="1">
      <alignment vertical="top" wrapText="1"/>
    </xf>
    <xf numFmtId="0" fontId="0" fillId="0" borderId="4" xfId="0" applyBorder="1" applyAlignment="1">
      <alignment horizontal="center"/>
    </xf>
    <xf numFmtId="0" fontId="0" fillId="0" borderId="4" xfId="0" applyBorder="1"/>
    <xf numFmtId="0" fontId="0" fillId="0" borderId="13" xfId="0" applyBorder="1" applyAlignment="1">
      <alignment vertical="center"/>
    </xf>
    <xf numFmtId="0" fontId="1" fillId="2" borderId="13" xfId="0" applyFont="1" applyFill="1" applyBorder="1" applyAlignment="1">
      <alignment vertical="center"/>
    </xf>
    <xf numFmtId="0" fontId="22" fillId="2" borderId="1" xfId="0" applyFont="1" applyFill="1" applyBorder="1" applyAlignment="1">
      <alignment vertical="center"/>
    </xf>
    <xf numFmtId="0" fontId="6" fillId="2" borderId="1" xfId="0" applyFont="1" applyFill="1" applyBorder="1" applyAlignment="1">
      <alignment vertical="center"/>
    </xf>
    <xf numFmtId="0" fontId="0" fillId="0" borderId="14" xfId="0" applyBorder="1" applyAlignment="1" applyProtection="1">
      <alignment vertical="center"/>
      <protection locked="0"/>
    </xf>
    <xf numFmtId="0" fontId="0" fillId="0" borderId="17" xfId="0" applyBorder="1" applyAlignment="1" applyProtection="1">
      <alignment vertical="center"/>
      <protection locked="0"/>
    </xf>
    <xf numFmtId="0" fontId="28" fillId="5" borderId="1" xfId="0" applyFont="1" applyFill="1" applyBorder="1" applyAlignment="1">
      <alignment vertical="center"/>
    </xf>
    <xf numFmtId="0" fontId="29" fillId="5" borderId="0" xfId="0" applyFont="1" applyFill="1" applyAlignment="1">
      <alignment vertical="center"/>
    </xf>
    <xf numFmtId="0" fontId="21" fillId="7" borderId="4" xfId="0" applyFont="1" applyFill="1" applyBorder="1" applyAlignment="1">
      <alignment horizontal="center" vertical="center" wrapText="1"/>
    </xf>
    <xf numFmtId="0" fontId="11" fillId="0" borderId="4" xfId="0" applyFont="1" applyBorder="1" applyAlignment="1">
      <alignment horizontal="center" vertical="center"/>
    </xf>
    <xf numFmtId="0" fontId="34" fillId="2" borderId="1" xfId="0" applyFont="1" applyFill="1" applyBorder="1" applyAlignment="1">
      <alignment vertical="center"/>
    </xf>
    <xf numFmtId="0" fontId="28" fillId="5" borderId="4" xfId="0" applyFont="1" applyFill="1" applyBorder="1" applyAlignment="1">
      <alignment vertical="center"/>
    </xf>
    <xf numFmtId="0" fontId="0" fillId="0" borderId="6" xfId="0" applyBorder="1" applyAlignment="1" applyProtection="1">
      <alignment vertical="center"/>
      <protection locked="0"/>
    </xf>
    <xf numFmtId="0" fontId="38" fillId="0" borderId="25" xfId="0" applyFont="1" applyBorder="1" applyAlignment="1">
      <alignment horizontal="center" vertical="center" wrapText="1" readingOrder="1"/>
    </xf>
    <xf numFmtId="0" fontId="40" fillId="0" borderId="21" xfId="0" applyFont="1" applyBorder="1" applyAlignment="1">
      <alignment horizontal="left" vertical="center" wrapText="1" readingOrder="1"/>
    </xf>
    <xf numFmtId="0" fontId="40" fillId="11" borderId="22" xfId="0" applyFont="1" applyFill="1" applyBorder="1" applyAlignment="1">
      <alignment horizontal="center" vertical="center" wrapText="1" readingOrder="1"/>
    </xf>
    <xf numFmtId="0" fontId="40" fillId="11" borderId="21" xfId="0" applyFont="1" applyFill="1" applyBorder="1" applyAlignment="1">
      <alignment horizontal="center" vertical="center" wrapText="1" readingOrder="1"/>
    </xf>
    <xf numFmtId="0" fontId="40" fillId="0" borderId="21" xfId="0" applyFont="1" applyBorder="1" applyAlignment="1">
      <alignment horizontal="center" vertical="center" wrapText="1" readingOrder="1"/>
    </xf>
    <xf numFmtId="0" fontId="24" fillId="3" borderId="2"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8" fillId="3" borderId="14" xfId="0" applyFont="1" applyFill="1" applyBorder="1" applyAlignment="1">
      <alignment horizontal="left" vertical="center" wrapText="1"/>
    </xf>
    <xf numFmtId="0" fontId="41" fillId="0" borderId="25" xfId="0" applyFont="1" applyBorder="1" applyAlignment="1">
      <alignment horizontal="center" vertical="center" wrapText="1" readingOrder="1"/>
    </xf>
    <xf numFmtId="0" fontId="42" fillId="8" borderId="21" xfId="0" applyFont="1" applyFill="1" applyBorder="1" applyAlignment="1">
      <alignment horizontal="center" vertical="center" wrapText="1" readingOrder="1"/>
    </xf>
    <xf numFmtId="0" fontId="35" fillId="0" borderId="21" xfId="0" applyFont="1" applyBorder="1" applyAlignment="1">
      <alignment horizontal="left" vertical="center" wrapText="1" readingOrder="1"/>
    </xf>
    <xf numFmtId="9" fontId="35" fillId="0" borderId="21" xfId="0" applyNumberFormat="1" applyFont="1" applyBorder="1" applyAlignment="1">
      <alignment horizontal="center" vertical="center" wrapText="1" readingOrder="1"/>
    </xf>
    <xf numFmtId="0" fontId="33" fillId="2" borderId="1" xfId="0" applyFont="1" applyFill="1" applyBorder="1" applyAlignment="1">
      <alignment horizontal="left" vertical="center" wrapText="1"/>
    </xf>
    <xf numFmtId="4" fontId="0" fillId="0" borderId="6" xfId="0" applyNumberFormat="1" applyBorder="1" applyAlignment="1" applyProtection="1">
      <alignment vertical="center"/>
      <protection locked="0"/>
    </xf>
    <xf numFmtId="4" fontId="0" fillId="0" borderId="2" xfId="0" applyNumberFormat="1" applyBorder="1" applyAlignment="1" applyProtection="1">
      <alignment vertical="center"/>
      <protection locked="0"/>
    </xf>
    <xf numFmtId="4" fontId="27" fillId="2" borderId="1" xfId="0" applyNumberFormat="1" applyFont="1" applyFill="1" applyBorder="1" applyAlignment="1">
      <alignment vertical="center"/>
    </xf>
    <xf numFmtId="0" fontId="0" fillId="0" borderId="4" xfId="0" applyBorder="1" applyAlignment="1" applyProtection="1">
      <alignment vertical="center"/>
      <protection locked="0"/>
    </xf>
    <xf numFmtId="4" fontId="0" fillId="0" borderId="39" xfId="0" applyNumberFormat="1" applyBorder="1" applyAlignment="1" applyProtection="1">
      <alignment vertical="center"/>
      <protection locked="0"/>
    </xf>
    <xf numFmtId="4" fontId="0" fillId="0" borderId="24" xfId="0" applyNumberFormat="1" applyBorder="1" applyAlignment="1" applyProtection="1">
      <alignment vertical="center"/>
      <protection locked="0"/>
    </xf>
    <xf numFmtId="0" fontId="0" fillId="0" borderId="20" xfId="0" applyBorder="1" applyAlignment="1" applyProtection="1">
      <alignment vertical="center"/>
      <protection locked="0"/>
    </xf>
    <xf numFmtId="4" fontId="0" fillId="0" borderId="17" xfId="0" applyNumberFormat="1" applyBorder="1" applyAlignment="1" applyProtection="1">
      <alignment vertical="center"/>
      <protection locked="0"/>
    </xf>
    <xf numFmtId="4" fontId="0" fillId="0" borderId="14" xfId="0" applyNumberFormat="1" applyBorder="1" applyAlignment="1" applyProtection="1">
      <alignment vertical="center"/>
      <protection locked="0"/>
    </xf>
    <xf numFmtId="0" fontId="25" fillId="0" borderId="4" xfId="0" applyFont="1" applyBorder="1" applyAlignment="1">
      <alignment horizontal="center" vertical="center" wrapText="1"/>
    </xf>
    <xf numFmtId="0" fontId="33" fillId="2" borderId="1" xfId="0" applyFont="1" applyFill="1" applyBorder="1" applyAlignment="1">
      <alignment horizontal="left" vertical="top" wrapText="1"/>
    </xf>
    <xf numFmtId="0" fontId="44" fillId="2" borderId="1" xfId="0" applyFont="1" applyFill="1" applyBorder="1" applyAlignment="1">
      <alignment horizontal="center" vertical="center" wrapText="1"/>
    </xf>
    <xf numFmtId="4" fontId="0" fillId="0" borderId="1" xfId="0" applyNumberFormat="1" applyBorder="1" applyAlignment="1" applyProtection="1">
      <alignment vertical="center"/>
      <protection locked="0"/>
    </xf>
    <xf numFmtId="4" fontId="0" fillId="0" borderId="4" xfId="0" applyNumberFormat="1" applyBorder="1" applyAlignment="1" applyProtection="1">
      <alignment vertical="center"/>
      <protection locked="0"/>
    </xf>
    <xf numFmtId="4" fontId="0" fillId="0" borderId="4" xfId="0" applyNumberFormat="1" applyBorder="1" applyAlignment="1">
      <alignment vertical="center"/>
    </xf>
    <xf numFmtId="4" fontId="6" fillId="2" borderId="15" xfId="0" applyNumberFormat="1" applyFont="1" applyFill="1" applyBorder="1" applyAlignment="1">
      <alignment vertical="center"/>
    </xf>
    <xf numFmtId="0" fontId="5" fillId="0" borderId="4" xfId="0" applyFont="1" applyBorder="1" applyAlignment="1">
      <alignment vertical="center"/>
    </xf>
    <xf numFmtId="9" fontId="0" fillId="0" borderId="4" xfId="1" applyFont="1" applyBorder="1" applyAlignment="1">
      <alignment vertical="center"/>
    </xf>
    <xf numFmtId="9" fontId="0" fillId="0" borderId="4" xfId="1" applyFont="1" applyBorder="1" applyAlignment="1">
      <alignment horizontal="center" vertical="center"/>
    </xf>
    <xf numFmtId="9" fontId="46" fillId="2" borderId="1" xfId="1" applyFont="1" applyFill="1" applyBorder="1" applyAlignment="1">
      <alignment vertical="center" wrapText="1"/>
    </xf>
    <xf numFmtId="0" fontId="37" fillId="0" borderId="1" xfId="0" applyFont="1" applyBorder="1" applyAlignment="1">
      <alignment horizontal="center" vertical="center" wrapText="1"/>
    </xf>
    <xf numFmtId="4" fontId="0" fillId="0" borderId="43" xfId="0" applyNumberFormat="1" applyBorder="1" applyAlignment="1" applyProtection="1">
      <alignment vertical="center"/>
      <protection locked="0"/>
    </xf>
    <xf numFmtId="4" fontId="0" fillId="0" borderId="18" xfId="0" applyNumberFormat="1" applyBorder="1" applyAlignment="1" applyProtection="1">
      <alignment vertical="center"/>
      <protection locked="0"/>
    </xf>
    <xf numFmtId="0" fontId="0" fillId="0" borderId="13" xfId="0" applyBorder="1"/>
    <xf numFmtId="0" fontId="6" fillId="0" borderId="0" xfId="0" applyFont="1"/>
    <xf numFmtId="0" fontId="9" fillId="9" borderId="41"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52" fillId="0" borderId="51" xfId="0" applyFont="1" applyBorder="1" applyAlignment="1">
      <alignment horizontal="left" vertical="center" readingOrder="1"/>
    </xf>
    <xf numFmtId="0" fontId="21" fillId="3" borderId="14" xfId="0" applyFont="1" applyFill="1" applyBorder="1" applyAlignment="1">
      <alignment horizontal="center" vertical="center" wrapText="1"/>
    </xf>
    <xf numFmtId="0" fontId="53" fillId="4" borderId="16" xfId="0" applyFont="1" applyFill="1" applyBorder="1" applyAlignment="1">
      <alignment vertical="center"/>
    </xf>
    <xf numFmtId="0" fontId="53" fillId="4" borderId="16" xfId="0" applyFont="1" applyFill="1" applyBorder="1" applyAlignment="1">
      <alignment vertical="center" wrapText="1"/>
    </xf>
    <xf numFmtId="0" fontId="0" fillId="4" borderId="0" xfId="0" applyFill="1" applyAlignment="1">
      <alignment vertical="center"/>
    </xf>
    <xf numFmtId="0" fontId="1" fillId="4" borderId="1" xfId="0" applyFont="1" applyFill="1" applyBorder="1" applyAlignment="1">
      <alignment vertical="center"/>
    </xf>
    <xf numFmtId="0" fontId="26" fillId="4" borderId="0" xfId="0" applyFont="1" applyFill="1" applyAlignment="1">
      <alignment vertical="center"/>
    </xf>
    <xf numFmtId="0" fontId="23" fillId="4" borderId="4" xfId="0" applyFont="1" applyFill="1" applyBorder="1" applyAlignment="1">
      <alignment vertical="center"/>
    </xf>
    <xf numFmtId="0" fontId="23" fillId="4" borderId="4" xfId="0" applyFont="1" applyFill="1" applyBorder="1" applyAlignment="1">
      <alignment vertical="center" wrapText="1"/>
    </xf>
    <xf numFmtId="0" fontId="23" fillId="4" borderId="4" xfId="0" applyFont="1" applyFill="1" applyBorder="1" applyAlignment="1">
      <alignment horizontal="left" vertical="center" wrapText="1"/>
    </xf>
    <xf numFmtId="0" fontId="30" fillId="6" borderId="5" xfId="0" applyFont="1" applyFill="1" applyBorder="1" applyAlignment="1">
      <alignment horizontal="left" vertical="center" wrapText="1"/>
    </xf>
    <xf numFmtId="0" fontId="30" fillId="6" borderId="5" xfId="0" applyFont="1" applyFill="1" applyBorder="1" applyAlignment="1">
      <alignment horizontal="center" vertical="center"/>
    </xf>
    <xf numFmtId="0" fontId="30" fillId="6" borderId="5" xfId="0" applyFont="1" applyFill="1" applyBorder="1" applyAlignment="1">
      <alignment horizontal="left" vertical="center"/>
    </xf>
    <xf numFmtId="0" fontId="10" fillId="15" borderId="15" xfId="0" applyFont="1" applyFill="1" applyBorder="1" applyAlignment="1" applyProtection="1">
      <alignment vertical="center"/>
      <protection locked="0"/>
    </xf>
    <xf numFmtId="2" fontId="10" fillId="15" borderId="15" xfId="0" applyNumberFormat="1" applyFont="1" applyFill="1" applyBorder="1" applyAlignment="1" applyProtection="1">
      <alignment horizontal="center" vertical="center"/>
      <protection locked="0"/>
    </xf>
    <xf numFmtId="0" fontId="23" fillId="4" borderId="4" xfId="0" quotePrefix="1" applyFont="1" applyFill="1" applyBorder="1" applyAlignment="1">
      <alignment horizontal="center" vertical="center"/>
    </xf>
    <xf numFmtId="0" fontId="30" fillId="6" borderId="5" xfId="0" applyFont="1" applyFill="1" applyBorder="1" applyAlignment="1">
      <alignment horizontal="center" vertical="center" wrapText="1"/>
    </xf>
    <xf numFmtId="0" fontId="10" fillId="2" borderId="1" xfId="0" applyFont="1" applyFill="1" applyBorder="1" applyAlignment="1">
      <alignment horizontal="left" vertical="top" wrapText="1"/>
    </xf>
    <xf numFmtId="0" fontId="6" fillId="16" borderId="41"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17" xfId="0" applyFont="1" applyFill="1" applyBorder="1" applyAlignment="1">
      <alignment horizontal="center" vertical="center" wrapText="1"/>
    </xf>
    <xf numFmtId="0" fontId="51" fillId="16" borderId="7" xfId="0" applyFont="1" applyFill="1" applyBorder="1" applyAlignment="1">
      <alignment horizontal="center" vertical="center" wrapText="1"/>
    </xf>
    <xf numFmtId="0" fontId="51" fillId="16" borderId="8" xfId="0" applyFont="1" applyFill="1" applyBorder="1" applyAlignment="1">
      <alignment horizontal="center" vertical="center" wrapText="1"/>
    </xf>
    <xf numFmtId="0" fontId="51" fillId="16" borderId="40" xfId="0" applyFont="1" applyFill="1" applyBorder="1" applyAlignment="1">
      <alignment horizontal="center" vertical="center" wrapText="1"/>
    </xf>
    <xf numFmtId="0" fontId="9" fillId="2" borderId="1" xfId="0" applyFont="1" applyFill="1" applyBorder="1" applyAlignment="1">
      <alignment horizontal="right" vertical="center"/>
    </xf>
    <xf numFmtId="4" fontId="6" fillId="16" borderId="48" xfId="0" applyNumberFormat="1" applyFont="1" applyFill="1" applyBorder="1" applyAlignment="1">
      <alignment horizontal="center" vertical="center"/>
    </xf>
    <xf numFmtId="2" fontId="23" fillId="17" borderId="4" xfId="1" applyNumberFormat="1" applyFont="1" applyFill="1" applyBorder="1" applyAlignment="1">
      <alignment horizontal="center" vertical="center" wrapText="1"/>
    </xf>
    <xf numFmtId="9" fontId="23" fillId="17" borderId="4" xfId="1" applyFont="1" applyFill="1" applyBorder="1" applyAlignment="1">
      <alignment horizontal="center" vertical="center"/>
    </xf>
    <xf numFmtId="9" fontId="7" fillId="17" borderId="4" xfId="1" applyFont="1" applyFill="1" applyBorder="1" applyAlignment="1">
      <alignment horizontal="center" vertical="center" wrapText="1"/>
    </xf>
    <xf numFmtId="0" fontId="0" fillId="4" borderId="0" xfId="0" applyFill="1"/>
    <xf numFmtId="0" fontId="30" fillId="12" borderId="35" xfId="0" applyFont="1" applyFill="1" applyBorder="1" applyAlignment="1">
      <alignment horizontal="center" vertical="center" wrapText="1"/>
    </xf>
    <xf numFmtId="0" fontId="9" fillId="12" borderId="53" xfId="0" applyFont="1" applyFill="1" applyBorder="1" applyAlignment="1">
      <alignment horizontal="center" vertical="center" wrapText="1"/>
    </xf>
    <xf numFmtId="0" fontId="9" fillId="12" borderId="4" xfId="0" applyFont="1" applyFill="1" applyBorder="1" applyAlignment="1">
      <alignment horizontal="center" vertical="center" wrapText="1"/>
    </xf>
    <xf numFmtId="14" fontId="0" fillId="0" borderId="4" xfId="0" applyNumberFormat="1" applyBorder="1" applyAlignment="1">
      <alignment horizontal="center"/>
    </xf>
    <xf numFmtId="0" fontId="2" fillId="3" borderId="5" xfId="0" applyFont="1" applyFill="1" applyBorder="1" applyAlignment="1">
      <alignment horizontal="center" vertical="top"/>
    </xf>
    <xf numFmtId="0" fontId="24" fillId="3" borderId="14" xfId="0" applyFont="1" applyFill="1" applyBorder="1" applyAlignment="1">
      <alignment horizontal="center" vertical="center" wrapText="1"/>
    </xf>
    <xf numFmtId="0" fontId="1" fillId="2" borderId="44" xfId="0" applyFont="1" applyFill="1" applyBorder="1"/>
    <xf numFmtId="0" fontId="1" fillId="2" borderId="31" xfId="0" applyFont="1" applyFill="1" applyBorder="1"/>
    <xf numFmtId="0" fontId="0" fillId="0" borderId="31" xfId="0" applyBorder="1"/>
    <xf numFmtId="0" fontId="0" fillId="0" borderId="45" xfId="0" applyBorder="1"/>
    <xf numFmtId="0" fontId="1" fillId="2" borderId="38" xfId="0" applyFont="1" applyFill="1" applyBorder="1"/>
    <xf numFmtId="0" fontId="0" fillId="0" borderId="1" xfId="0" applyBorder="1"/>
    <xf numFmtId="0" fontId="0" fillId="0" borderId="37" xfId="0" applyBorder="1"/>
    <xf numFmtId="0" fontId="1" fillId="2" borderId="46" xfId="0" applyFont="1" applyFill="1" applyBorder="1"/>
    <xf numFmtId="0" fontId="1" fillId="2" borderId="13" xfId="0" applyFont="1" applyFill="1" applyBorder="1"/>
    <xf numFmtId="0" fontId="0" fillId="0" borderId="47" xfId="0" applyBorder="1"/>
    <xf numFmtId="0" fontId="24" fillId="3" borderId="15" xfId="0" applyFont="1" applyFill="1" applyBorder="1" applyAlignment="1">
      <alignment horizontal="center" vertical="center" wrapText="1"/>
    </xf>
    <xf numFmtId="9" fontId="58" fillId="16" borderId="21" xfId="0" applyNumberFormat="1" applyFont="1" applyFill="1" applyBorder="1" applyAlignment="1">
      <alignment horizontal="center" vertical="center" wrapText="1" readingOrder="1"/>
    </xf>
    <xf numFmtId="0" fontId="26" fillId="2" borderId="31" xfId="0" applyFont="1" applyFill="1" applyBorder="1"/>
    <xf numFmtId="0" fontId="1" fillId="16" borderId="1" xfId="0" applyFont="1" applyFill="1" applyBorder="1"/>
    <xf numFmtId="0" fontId="0" fillId="16" borderId="0" xfId="0" applyFill="1"/>
    <xf numFmtId="0" fontId="10" fillId="15" borderId="2" xfId="0" applyFont="1" applyFill="1" applyBorder="1" applyAlignment="1" applyProtection="1">
      <alignment horizontal="center" vertical="center"/>
      <protection locked="0"/>
    </xf>
    <xf numFmtId="0" fontId="35" fillId="4" borderId="23" xfId="0" quotePrefix="1" applyFont="1" applyFill="1" applyBorder="1" applyAlignment="1">
      <alignment horizontal="justify" vertical="center" wrapText="1" readingOrder="1"/>
    </xf>
    <xf numFmtId="0" fontId="35" fillId="4" borderId="22" xfId="0" quotePrefix="1" applyFont="1" applyFill="1" applyBorder="1" applyAlignment="1">
      <alignment horizontal="justify" vertical="center" wrapText="1" readingOrder="1"/>
    </xf>
    <xf numFmtId="0" fontId="10" fillId="0" borderId="48" xfId="0" applyFont="1" applyBorder="1" applyAlignment="1" applyProtection="1">
      <alignment horizontal="center" vertical="top" wrapText="1"/>
      <protection locked="0"/>
    </xf>
    <xf numFmtId="0" fontId="10" fillId="0" borderId="49" xfId="0" applyFont="1" applyBorder="1" applyAlignment="1" applyProtection="1">
      <alignment vertical="top" wrapText="1"/>
      <protection locked="0"/>
    </xf>
    <xf numFmtId="0" fontId="6" fillId="2" borderId="49" xfId="0" applyFont="1" applyFill="1" applyBorder="1" applyAlignment="1" applyProtection="1">
      <alignment vertical="top" wrapText="1"/>
      <protection locked="0"/>
    </xf>
    <xf numFmtId="0" fontId="1" fillId="2" borderId="49" xfId="0" applyFont="1" applyFill="1" applyBorder="1" applyProtection="1">
      <protection locked="0"/>
    </xf>
    <xf numFmtId="0" fontId="17" fillId="0" borderId="49" xfId="2" applyBorder="1" applyAlignment="1" applyProtection="1">
      <alignment vertical="top" wrapText="1"/>
      <protection locked="0"/>
    </xf>
    <xf numFmtId="0" fontId="19" fillId="0" borderId="49" xfId="0" applyFont="1" applyBorder="1" applyAlignment="1" applyProtection="1">
      <alignment horizontal="center" vertical="top" wrapText="1"/>
      <protection locked="0"/>
    </xf>
    <xf numFmtId="0" fontId="10" fillId="0" borderId="50" xfId="0" applyFont="1" applyBorder="1" applyAlignment="1" applyProtection="1">
      <alignment vertical="top" wrapText="1"/>
      <protection locked="0"/>
    </xf>
    <xf numFmtId="0" fontId="40" fillId="0" borderId="23" xfId="0" applyFont="1" applyBorder="1" applyAlignment="1">
      <alignment horizontal="left" vertical="center" wrapText="1" readingOrder="1"/>
    </xf>
    <xf numFmtId="0" fontId="40" fillId="11" borderId="59" xfId="0" applyFont="1" applyFill="1" applyBorder="1" applyAlignment="1">
      <alignment horizontal="center" vertical="center" wrapText="1" readingOrder="1"/>
    </xf>
    <xf numFmtId="0" fontId="40" fillId="11" borderId="28" xfId="0" applyFont="1" applyFill="1" applyBorder="1" applyAlignment="1">
      <alignment horizontal="center" vertical="center" wrapText="1" readingOrder="1"/>
    </xf>
    <xf numFmtId="0" fontId="40" fillId="11" borderId="4" xfId="0" applyFont="1" applyFill="1" applyBorder="1" applyAlignment="1">
      <alignment vertical="center" wrapText="1" readingOrder="1"/>
    </xf>
    <xf numFmtId="0" fontId="61" fillId="13" borderId="45" xfId="0" applyFont="1" applyFill="1" applyBorder="1" applyAlignment="1">
      <alignment horizontal="center" vertical="center" wrapText="1"/>
    </xf>
    <xf numFmtId="0" fontId="61" fillId="13" borderId="47" xfId="0" applyFont="1" applyFill="1" applyBorder="1" applyAlignment="1">
      <alignment horizontal="center" vertical="center" wrapText="1"/>
    </xf>
    <xf numFmtId="0" fontId="61" fillId="13" borderId="15" xfId="0" applyFont="1" applyFill="1" applyBorder="1" applyAlignment="1">
      <alignment horizontal="center" vertical="center" wrapText="1"/>
    </xf>
    <xf numFmtId="0" fontId="61" fillId="13" borderId="35" xfId="0" applyFont="1" applyFill="1" applyBorder="1" applyAlignment="1">
      <alignment horizontal="center" vertical="center" wrapText="1"/>
    </xf>
    <xf numFmtId="0" fontId="0" fillId="0" borderId="4" xfId="0" applyBorder="1" applyAlignment="1">
      <alignment horizontal="center" vertical="center"/>
    </xf>
    <xf numFmtId="0" fontId="61" fillId="18" borderId="21" xfId="0" applyFont="1" applyFill="1" applyBorder="1" applyAlignment="1">
      <alignment vertical="center"/>
    </xf>
    <xf numFmtId="0" fontId="61" fillId="18" borderId="23" xfId="0" applyFont="1" applyFill="1" applyBorder="1" applyAlignment="1">
      <alignment vertical="center"/>
    </xf>
    <xf numFmtId="0" fontId="0" fillId="0" borderId="4" xfId="0" applyBorder="1" applyAlignment="1">
      <alignment vertical="top" wrapText="1"/>
    </xf>
    <xf numFmtId="14" fontId="0" fillId="0" borderId="4" xfId="0" applyNumberFormat="1" applyBorder="1" applyAlignment="1">
      <alignment horizontal="center" vertical="center"/>
    </xf>
    <xf numFmtId="0" fontId="0" fillId="0" borderId="4" xfId="0" quotePrefix="1" applyBorder="1" applyAlignment="1">
      <alignment vertical="center" wrapText="1"/>
    </xf>
    <xf numFmtId="0" fontId="23" fillId="4" borderId="18" xfId="0" applyFont="1" applyFill="1" applyBorder="1" applyAlignment="1">
      <alignment horizontal="left" vertical="center" wrapText="1"/>
    </xf>
    <xf numFmtId="0" fontId="23" fillId="4" borderId="12" xfId="0" applyFont="1" applyFill="1" applyBorder="1" applyAlignment="1">
      <alignment horizontal="left" vertical="center"/>
    </xf>
    <xf numFmtId="0" fontId="23" fillId="4" borderId="16" xfId="0" applyFont="1" applyFill="1" applyBorder="1" applyAlignment="1">
      <alignment horizontal="left" vertical="center"/>
    </xf>
    <xf numFmtId="0" fontId="28" fillId="5" borderId="4" xfId="0" applyFont="1" applyFill="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2" borderId="3" xfId="0" applyFont="1" applyFill="1" applyBorder="1" applyAlignment="1">
      <alignment horizontal="left" vertical="top" wrapText="1"/>
    </xf>
    <xf numFmtId="0" fontId="11" fillId="2" borderId="34" xfId="0" applyFont="1" applyFill="1" applyBorder="1" applyAlignment="1">
      <alignment horizontal="left" vertical="top"/>
    </xf>
    <xf numFmtId="0" fontId="11" fillId="2" borderId="35" xfId="0" applyFont="1" applyFill="1" applyBorder="1" applyAlignment="1">
      <alignment horizontal="left" vertical="top"/>
    </xf>
    <xf numFmtId="0" fontId="10" fillId="2" borderId="3" xfId="0" applyFont="1" applyFill="1" applyBorder="1" applyAlignment="1">
      <alignment horizontal="left" vertical="top" wrapText="1"/>
    </xf>
    <xf numFmtId="0" fontId="10" fillId="2" borderId="34" xfId="0" applyFont="1" applyFill="1" applyBorder="1" applyAlignment="1">
      <alignment horizontal="left" vertical="top" wrapText="1"/>
    </xf>
    <xf numFmtId="0" fontId="10" fillId="2" borderId="35" xfId="0" applyFont="1" applyFill="1" applyBorder="1" applyAlignment="1">
      <alignment horizontal="left" vertical="top" wrapText="1"/>
    </xf>
    <xf numFmtId="0" fontId="28" fillId="6" borderId="4" xfId="0" applyFont="1" applyFill="1" applyBorder="1" applyAlignment="1">
      <alignment horizontal="right" vertical="center" wrapText="1"/>
    </xf>
    <xf numFmtId="0" fontId="30" fillId="6" borderId="4" xfId="0" applyFont="1" applyFill="1" applyBorder="1" applyAlignment="1">
      <alignment horizontal="right" vertical="center" wrapText="1"/>
    </xf>
    <xf numFmtId="0" fontId="24" fillId="3" borderId="56" xfId="0" applyFont="1" applyFill="1" applyBorder="1" applyAlignment="1">
      <alignment horizontal="left" vertical="center" wrapText="1"/>
    </xf>
    <xf numFmtId="0" fontId="24" fillId="3" borderId="45" xfId="0" applyFont="1" applyFill="1" applyBorder="1" applyAlignment="1">
      <alignment horizontal="left" vertical="center" wrapText="1"/>
    </xf>
    <xf numFmtId="0" fontId="24" fillId="3" borderId="17" xfId="0" applyFont="1" applyFill="1" applyBorder="1" applyAlignment="1">
      <alignment horizontal="left" vertical="center" wrapText="1"/>
    </xf>
    <xf numFmtId="0" fontId="24" fillId="3" borderId="57" xfId="0" applyFont="1" applyFill="1" applyBorder="1" applyAlignment="1">
      <alignment horizontal="left" vertical="center" wrapText="1"/>
    </xf>
    <xf numFmtId="0" fontId="21" fillId="3" borderId="55"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10" fillId="15" borderId="48" xfId="0" applyFont="1" applyFill="1" applyBorder="1" applyAlignment="1" applyProtection="1">
      <alignment horizontal="center" vertical="center" wrapText="1"/>
      <protection locked="0"/>
    </xf>
    <xf numFmtId="0" fontId="10" fillId="15" borderId="50" xfId="0" applyFont="1" applyFill="1" applyBorder="1" applyAlignment="1" applyProtection="1">
      <alignment horizontal="center" vertical="center" wrapText="1"/>
      <protection locked="0"/>
    </xf>
    <xf numFmtId="0" fontId="21" fillId="7" borderId="3" xfId="0" applyFont="1" applyFill="1" applyBorder="1" applyAlignment="1">
      <alignment horizontal="center" vertical="center" wrapText="1"/>
    </xf>
    <xf numFmtId="0" fontId="21" fillId="7" borderId="35" xfId="0" applyFont="1" applyFill="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21" fillId="3" borderId="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43" fillId="9" borderId="9" xfId="0" applyFont="1" applyFill="1" applyBorder="1" applyAlignment="1">
      <alignment horizontal="center" vertical="center" wrapText="1" readingOrder="1"/>
    </xf>
    <xf numFmtId="0" fontId="43" fillId="9" borderId="10" xfId="0" applyFont="1" applyFill="1" applyBorder="1" applyAlignment="1">
      <alignment horizontal="center" vertical="center" wrapText="1" readingOrder="1"/>
    </xf>
    <xf numFmtId="0" fontId="43" fillId="14" borderId="10" xfId="0" applyFont="1" applyFill="1" applyBorder="1" applyAlignment="1">
      <alignment horizontal="center" vertical="center" wrapText="1" readingOrder="1"/>
    </xf>
    <xf numFmtId="0" fontId="43" fillId="14" borderId="52" xfId="0" applyFont="1" applyFill="1" applyBorder="1" applyAlignment="1">
      <alignment horizontal="center" vertical="center" wrapText="1" readingOrder="1"/>
    </xf>
    <xf numFmtId="0" fontId="1" fillId="3" borderId="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6" fillId="16" borderId="42" xfId="0" applyFont="1" applyFill="1" applyBorder="1" applyAlignment="1">
      <alignment horizontal="center" vertical="center" wrapText="1"/>
    </xf>
    <xf numFmtId="0" fontId="16" fillId="16" borderId="33" xfId="0" applyFont="1" applyFill="1" applyBorder="1" applyAlignment="1">
      <alignment horizontal="center" vertical="center" wrapText="1"/>
    </xf>
    <xf numFmtId="0" fontId="3" fillId="0" borderId="1" xfId="0" applyFont="1" applyBorder="1" applyAlignment="1">
      <alignment horizontal="center" vertical="center" wrapText="1"/>
    </xf>
    <xf numFmtId="0" fontId="47" fillId="16" borderId="20" xfId="0" applyFont="1" applyFill="1" applyBorder="1" applyAlignment="1">
      <alignment horizontal="center" vertical="center" wrapText="1"/>
    </xf>
    <xf numFmtId="0" fontId="47" fillId="16" borderId="4" xfId="0" applyFont="1" applyFill="1" applyBorder="1" applyAlignment="1">
      <alignment horizontal="center" vertical="center" wrapText="1"/>
    </xf>
    <xf numFmtId="0" fontId="0" fillId="0" borderId="4" xfId="0" applyBorder="1" applyAlignment="1">
      <alignment horizontal="center" vertical="center"/>
    </xf>
    <xf numFmtId="0" fontId="50" fillId="5" borderId="44" xfId="0" applyFont="1" applyFill="1" applyBorder="1" applyAlignment="1">
      <alignment horizontal="center" vertical="center"/>
    </xf>
    <xf numFmtId="0" fontId="50" fillId="5" borderId="31" xfId="0" applyFont="1" applyFill="1" applyBorder="1" applyAlignment="1">
      <alignment horizontal="center" vertical="center"/>
    </xf>
    <xf numFmtId="0" fontId="50" fillId="5" borderId="45" xfId="0" applyFont="1" applyFill="1" applyBorder="1" applyAlignment="1">
      <alignment horizontal="center" vertical="center"/>
    </xf>
    <xf numFmtId="0" fontId="50" fillId="5" borderId="38" xfId="0" applyFont="1" applyFill="1" applyBorder="1" applyAlignment="1">
      <alignment horizontal="center" vertical="center"/>
    </xf>
    <xf numFmtId="0" fontId="50" fillId="5" borderId="1" xfId="0" applyFont="1" applyFill="1" applyBorder="1" applyAlignment="1">
      <alignment horizontal="center" vertical="center"/>
    </xf>
    <xf numFmtId="0" fontId="50" fillId="5" borderId="37" xfId="0" applyFont="1" applyFill="1" applyBorder="1" applyAlignment="1">
      <alignment horizontal="center" vertical="center"/>
    </xf>
    <xf numFmtId="0" fontId="50" fillId="5" borderId="46" xfId="0" applyFont="1" applyFill="1" applyBorder="1" applyAlignment="1">
      <alignment horizontal="center" vertical="center"/>
    </xf>
    <xf numFmtId="0" fontId="50" fillId="5" borderId="13" xfId="0" applyFont="1" applyFill="1" applyBorder="1" applyAlignment="1">
      <alignment horizontal="center" vertical="center"/>
    </xf>
    <xf numFmtId="0" fontId="50" fillId="5" borderId="47" xfId="0" applyFont="1" applyFill="1" applyBorder="1" applyAlignment="1">
      <alignment horizontal="center" vertical="center"/>
    </xf>
    <xf numFmtId="0" fontId="5" fillId="0" borderId="4" xfId="0" applyFont="1" applyBorder="1" applyAlignment="1">
      <alignment horizontal="center" vertical="center"/>
    </xf>
    <xf numFmtId="0" fontId="54" fillId="12" borderId="20" xfId="0" applyFont="1" applyFill="1" applyBorder="1" applyAlignment="1">
      <alignment horizontal="center" vertical="center" wrapText="1" readingOrder="1"/>
    </xf>
    <xf numFmtId="0" fontId="9" fillId="14" borderId="29" xfId="0" applyFont="1" applyFill="1" applyBorder="1" applyAlignment="1">
      <alignment horizontal="center" vertical="center" wrapText="1"/>
    </xf>
    <xf numFmtId="0" fontId="9" fillId="14" borderId="30" xfId="0" applyFont="1" applyFill="1" applyBorder="1" applyAlignment="1">
      <alignment horizontal="center" vertical="center" wrapText="1"/>
    </xf>
    <xf numFmtId="0" fontId="9" fillId="12" borderId="36"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35" fillId="4" borderId="22" xfId="0" applyFont="1" applyFill="1" applyBorder="1" applyAlignment="1">
      <alignment horizontal="left" vertical="center" wrapText="1" readingOrder="1"/>
    </xf>
    <xf numFmtId="0" fontId="35" fillId="4" borderId="23" xfId="0" applyFont="1" applyFill="1" applyBorder="1" applyAlignment="1">
      <alignment horizontal="left" vertical="center" wrapText="1" readingOrder="1"/>
    </xf>
    <xf numFmtId="0" fontId="35" fillId="4" borderId="22" xfId="0" applyFont="1" applyFill="1" applyBorder="1" applyAlignment="1">
      <alignment horizontal="justify" vertical="center" wrapText="1" readingOrder="1"/>
    </xf>
    <xf numFmtId="0" fontId="35" fillId="4" borderId="23" xfId="0" applyFont="1" applyFill="1" applyBorder="1" applyAlignment="1">
      <alignment horizontal="justify" vertical="center" wrapText="1" readingOrder="1"/>
    </xf>
    <xf numFmtId="0" fontId="59" fillId="0" borderId="1" xfId="0" applyFont="1" applyBorder="1" applyAlignment="1">
      <alignment horizontal="left" vertical="center" wrapText="1"/>
    </xf>
    <xf numFmtId="0" fontId="27" fillId="2" borderId="3" xfId="0" applyFont="1" applyFill="1" applyBorder="1" applyAlignment="1" applyProtection="1">
      <alignment horizontal="left" vertical="center"/>
      <protection locked="0"/>
    </xf>
    <xf numFmtId="0" fontId="27" fillId="2" borderId="34" xfId="0" applyFont="1" applyFill="1" applyBorder="1" applyAlignment="1" applyProtection="1">
      <alignment horizontal="left" vertical="center"/>
      <protection locked="0"/>
    </xf>
    <xf numFmtId="0" fontId="27" fillId="2" borderId="35" xfId="0" applyFont="1" applyFill="1" applyBorder="1" applyAlignment="1" applyProtection="1">
      <alignment horizontal="left" vertical="center"/>
      <protection locked="0"/>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4" xfId="0" applyFont="1" applyBorder="1" applyAlignment="1">
      <alignment horizontal="center" vertical="center" wrapText="1"/>
    </xf>
    <xf numFmtId="0" fontId="40" fillId="0" borderId="26" xfId="0" applyFont="1" applyBorder="1" applyAlignment="1">
      <alignment horizontal="center" vertical="center" wrapText="1" readingOrder="1"/>
    </xf>
    <xf numFmtId="0" fontId="40" fillId="0" borderId="27" xfId="0" applyFont="1" applyBorder="1" applyAlignment="1">
      <alignment horizontal="center" vertical="center" wrapText="1" readingOrder="1"/>
    </xf>
    <xf numFmtId="0" fontId="40" fillId="0" borderId="28" xfId="0" applyFont="1" applyBorder="1" applyAlignment="1">
      <alignment horizontal="center" vertical="center" wrapText="1" readingOrder="1"/>
    </xf>
    <xf numFmtId="0" fontId="41" fillId="8" borderId="26" xfId="0" applyFont="1" applyFill="1" applyBorder="1" applyAlignment="1">
      <alignment horizontal="center" vertical="center" wrapText="1" readingOrder="1"/>
    </xf>
    <xf numFmtId="0" fontId="41" fillId="8" borderId="27" xfId="0" applyFont="1" applyFill="1" applyBorder="1" applyAlignment="1">
      <alignment horizontal="center" vertical="center" wrapText="1" readingOrder="1"/>
    </xf>
    <xf numFmtId="0" fontId="41" fillId="8" borderId="28" xfId="0" applyFont="1" applyFill="1" applyBorder="1" applyAlignment="1">
      <alignment horizontal="center" vertical="center" wrapText="1" readingOrder="1"/>
    </xf>
    <xf numFmtId="0" fontId="42" fillId="8" borderId="22" xfId="0" applyFont="1" applyFill="1" applyBorder="1" applyAlignment="1">
      <alignment horizontal="center" vertical="center" wrapText="1" readingOrder="1"/>
    </xf>
    <xf numFmtId="0" fontId="42" fillId="8" borderId="23" xfId="0" applyFont="1" applyFill="1" applyBorder="1" applyAlignment="1">
      <alignment horizontal="center" vertical="center" wrapText="1" readingOrder="1"/>
    </xf>
    <xf numFmtId="0" fontId="61" fillId="13" borderId="61" xfId="0" applyFont="1" applyFill="1" applyBorder="1" applyAlignment="1">
      <alignment horizontal="center" vertical="center" wrapText="1"/>
    </xf>
    <xf numFmtId="0" fontId="61" fillId="13" borderId="62" xfId="0" applyFont="1" applyFill="1" applyBorder="1" applyAlignment="1">
      <alignment horizontal="center" vertical="center" wrapText="1"/>
    </xf>
    <xf numFmtId="0" fontId="61" fillId="13" borderId="63" xfId="0" applyFont="1" applyFill="1" applyBorder="1" applyAlignment="1">
      <alignment horizontal="center" vertical="center" wrapText="1"/>
    </xf>
    <xf numFmtId="0" fontId="61" fillId="13" borderId="58" xfId="0" applyFont="1" applyFill="1" applyBorder="1" applyAlignment="1">
      <alignment horizontal="center" vertical="center" wrapText="1"/>
    </xf>
    <xf numFmtId="0" fontId="38" fillId="12" borderId="26" xfId="0" applyFont="1" applyFill="1" applyBorder="1" applyAlignment="1">
      <alignment horizontal="left" vertical="center" wrapText="1" readingOrder="1"/>
    </xf>
    <xf numFmtId="0" fontId="38" fillId="12" borderId="27" xfId="0" applyFont="1" applyFill="1" applyBorder="1" applyAlignment="1">
      <alignment horizontal="left" vertical="center" wrapText="1" readingOrder="1"/>
    </xf>
    <xf numFmtId="0" fontId="38" fillId="12" borderId="28" xfId="0" applyFont="1" applyFill="1" applyBorder="1" applyAlignment="1">
      <alignment horizontal="left" vertical="center" wrapText="1" readingOrder="1"/>
    </xf>
    <xf numFmtId="0" fontId="38" fillId="8" borderId="26" xfId="0" applyFont="1" applyFill="1" applyBorder="1" applyAlignment="1">
      <alignment horizontal="center" vertical="center" wrapText="1" readingOrder="1"/>
    </xf>
    <xf numFmtId="0" fontId="38" fillId="8" borderId="27" xfId="0" applyFont="1" applyFill="1" applyBorder="1" applyAlignment="1">
      <alignment horizontal="center" vertical="center" wrapText="1" readingOrder="1"/>
    </xf>
    <xf numFmtId="0" fontId="38" fillId="8" borderId="28" xfId="0" applyFont="1" applyFill="1" applyBorder="1" applyAlignment="1">
      <alignment horizontal="center" vertical="center" wrapText="1" readingOrder="1"/>
    </xf>
    <xf numFmtId="0" fontId="39" fillId="9" borderId="26" xfId="0" applyFont="1" applyFill="1" applyBorder="1" applyAlignment="1">
      <alignment horizontal="left" vertical="center" wrapText="1" readingOrder="1"/>
    </xf>
    <xf numFmtId="0" fontId="39" fillId="9" borderId="27" xfId="0" applyFont="1" applyFill="1" applyBorder="1" applyAlignment="1">
      <alignment horizontal="left" vertical="center" wrapText="1" readingOrder="1"/>
    </xf>
    <xf numFmtId="0" fontId="39" fillId="9" borderId="28" xfId="0" applyFont="1" applyFill="1" applyBorder="1" applyAlignment="1">
      <alignment horizontal="left" vertical="center" wrapText="1" readingOrder="1"/>
    </xf>
    <xf numFmtId="0" fontId="39" fillId="10" borderId="60" xfId="0" applyFont="1" applyFill="1" applyBorder="1" applyAlignment="1">
      <alignment horizontal="left" vertical="center" wrapText="1" readingOrder="1"/>
    </xf>
    <xf numFmtId="0" fontId="39" fillId="10" borderId="27" xfId="0" applyFont="1" applyFill="1" applyBorder="1" applyAlignment="1">
      <alignment horizontal="left" vertical="center" wrapText="1" readingOrder="1"/>
    </xf>
    <xf numFmtId="0" fontId="39" fillId="10" borderId="28" xfId="0" applyFont="1" applyFill="1" applyBorder="1" applyAlignment="1">
      <alignment horizontal="left" vertical="center" wrapText="1" readingOrder="1"/>
    </xf>
    <xf numFmtId="0" fontId="0" fillId="0" borderId="4" xfId="0" quotePrefix="1" applyBorder="1"/>
    <xf numFmtId="0" fontId="23" fillId="4" borderId="19" xfId="0" applyFont="1" applyFill="1" applyBorder="1" applyAlignment="1">
      <alignment vertical="center"/>
    </xf>
    <xf numFmtId="0" fontId="63" fillId="4" borderId="4" xfId="0" applyFont="1" applyFill="1" applyBorder="1" applyAlignment="1">
      <alignment vertical="center" wrapText="1"/>
    </xf>
    <xf numFmtId="0" fontId="63" fillId="4" borderId="4" xfId="0" applyFont="1" applyFill="1" applyBorder="1" applyAlignment="1">
      <alignment horizontal="justify" vertical="center" wrapText="1"/>
    </xf>
  </cellXfs>
  <cellStyles count="3">
    <cellStyle name="Lien hypertexte" xfId="2" builtinId="8"/>
    <cellStyle name="Normal" xfId="0" builtinId="0"/>
    <cellStyle name="Pourcentage" xfId="1" builtinId="5"/>
  </cellStyles>
  <dxfs count="15">
    <dxf>
      <font>
        <color rgb="FF00B050"/>
      </font>
    </dxf>
    <dxf>
      <font>
        <color rgb="FFFF0000"/>
      </font>
    </dxf>
    <dxf>
      <font>
        <color rgb="FF00B050"/>
      </font>
      <fill>
        <patternFill>
          <bgColor theme="0"/>
        </patternFill>
      </fill>
    </dxf>
    <dxf>
      <font>
        <color rgb="FF00B050"/>
      </font>
      <fill>
        <patternFill>
          <bgColor theme="0"/>
        </patternFill>
      </fill>
    </dxf>
    <dxf>
      <font>
        <color rgb="FF00B050"/>
      </font>
      <fill>
        <patternFill>
          <bgColor theme="0"/>
        </patternFill>
      </fill>
    </dxf>
    <dxf>
      <font>
        <color rgb="FF00B050"/>
      </font>
      <fill>
        <patternFill>
          <bgColor theme="0"/>
        </patternFill>
      </fill>
    </dxf>
    <dxf>
      <font>
        <color rgb="FF00B050"/>
      </font>
      <fill>
        <patternFill>
          <bgColor theme="0"/>
        </patternFill>
      </fill>
    </dxf>
    <dxf>
      <fill>
        <patternFill>
          <bgColor theme="7" tint="0.59996337778862885"/>
        </patternFill>
      </fill>
    </dxf>
    <dxf>
      <font>
        <color rgb="FF00B050"/>
      </font>
      <fill>
        <patternFill>
          <bgColor theme="0"/>
        </patternFill>
      </fill>
    </dxf>
    <dxf>
      <fill>
        <patternFill>
          <bgColor theme="0" tint="-0.34998626667073579"/>
        </patternFill>
      </fill>
    </dxf>
    <dxf>
      <font>
        <color rgb="FFFF0000"/>
      </font>
    </dxf>
    <dxf>
      <font>
        <color rgb="FFFF0000"/>
      </font>
    </dxf>
    <dxf>
      <font>
        <color rgb="FF00B050"/>
      </font>
      <fill>
        <patternFill>
          <bgColor theme="0"/>
        </patternFill>
      </fill>
    </dxf>
    <dxf>
      <font>
        <color rgb="FFFF0000"/>
      </font>
      <fill>
        <patternFill>
          <bgColor theme="0"/>
        </patternFill>
      </fill>
    </dxf>
    <dxf>
      <font>
        <color rgb="FF00B05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139700</xdr:colOff>
      <xdr:row>0</xdr:row>
      <xdr:rowOff>28575</xdr:rowOff>
    </xdr:from>
    <xdr:to>
      <xdr:col>1</xdr:col>
      <xdr:colOff>1285875</xdr:colOff>
      <xdr:row>1</xdr:row>
      <xdr:rowOff>25400</xdr:rowOff>
    </xdr:to>
    <xdr:pic>
      <xdr:nvPicPr>
        <xdr:cNvPr id="4" name="Image 3">
          <a:extLst>
            <a:ext uri="{FF2B5EF4-FFF2-40B4-BE49-F238E27FC236}">
              <a16:creationId xmlns:a16="http://schemas.microsoft.com/office/drawing/2014/main" id="{2B1831F5-EE5C-4DD3-9EEC-055F700197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5" y="390525"/>
          <a:ext cx="1143000" cy="857250"/>
        </a:xfrm>
        <a:prstGeom prst="rect">
          <a:avLst/>
        </a:prstGeom>
      </xdr:spPr>
    </xdr:pic>
    <xdr:clientData/>
  </xdr:twoCellAnchor>
  <xdr:twoCellAnchor editAs="oneCell">
    <xdr:from>
      <xdr:col>1</xdr:col>
      <xdr:colOff>11851653</xdr:colOff>
      <xdr:row>0</xdr:row>
      <xdr:rowOff>247650</xdr:rowOff>
    </xdr:from>
    <xdr:to>
      <xdr:col>1</xdr:col>
      <xdr:colOff>13506450</xdr:colOff>
      <xdr:row>0</xdr:row>
      <xdr:rowOff>635000</xdr:rowOff>
    </xdr:to>
    <xdr:pic>
      <xdr:nvPicPr>
        <xdr:cNvPr id="5" name="Image 4">
          <a:extLst>
            <a:ext uri="{FF2B5EF4-FFF2-40B4-BE49-F238E27FC236}">
              <a16:creationId xmlns:a16="http://schemas.microsoft.com/office/drawing/2014/main" id="{0430415B-D381-41E6-BC22-790DBF569A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46928" y="247650"/>
          <a:ext cx="1654797" cy="38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1749425</xdr:colOff>
      <xdr:row>5</xdr:row>
      <xdr:rowOff>15875</xdr:rowOff>
    </xdr:from>
    <xdr:to>
      <xdr:col>2</xdr:col>
      <xdr:colOff>10717418</xdr:colOff>
      <xdr:row>6</xdr:row>
      <xdr:rowOff>10682</xdr:rowOff>
    </xdr:to>
    <xdr:pic>
      <xdr:nvPicPr>
        <xdr:cNvPr id="2" name="Image 1">
          <a:extLst>
            <a:ext uri="{FF2B5EF4-FFF2-40B4-BE49-F238E27FC236}">
              <a16:creationId xmlns:a16="http://schemas.microsoft.com/office/drawing/2014/main" id="{AD501D9E-92AC-3E6B-593C-E30DD5E6D096}"/>
            </a:ext>
          </a:extLst>
        </xdr:cNvPr>
        <xdr:cNvPicPr>
          <a:picLocks noChangeAspect="1"/>
        </xdr:cNvPicPr>
      </xdr:nvPicPr>
      <xdr:blipFill>
        <a:blip xmlns:r="http://schemas.openxmlformats.org/officeDocument/2006/relationships" r:embed="rId1"/>
        <a:stretch>
          <a:fillRect/>
        </a:stretch>
      </xdr:blipFill>
      <xdr:spPr>
        <a:xfrm>
          <a:off x="2940050" y="5816600"/>
          <a:ext cx="8967993" cy="4557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156884</xdr:colOff>
      <xdr:row>5</xdr:row>
      <xdr:rowOff>64061</xdr:rowOff>
    </xdr:from>
    <xdr:to>
      <xdr:col>0</xdr:col>
      <xdr:colOff>563224</xdr:colOff>
      <xdr:row>5</xdr:row>
      <xdr:rowOff>469339</xdr:rowOff>
    </xdr:to>
    <xdr:pic>
      <xdr:nvPicPr>
        <xdr:cNvPr id="3" name="Graphique 2" descr="Ampoule et engrenage contour">
          <a:extLst>
            <a:ext uri="{FF2B5EF4-FFF2-40B4-BE49-F238E27FC236}">
              <a16:creationId xmlns:a16="http://schemas.microsoft.com/office/drawing/2014/main" id="{DAD2ADEB-DE24-5466-79CE-92E053BD95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6884" y="1845796"/>
          <a:ext cx="399990" cy="398928"/>
        </a:xfrm>
        <a:prstGeom prst="rect">
          <a:avLst/>
        </a:prstGeom>
      </xdr:spPr>
    </xdr:pic>
    <xdr:clientData/>
  </xdr:twoCellAnchor>
  <xdr:twoCellAnchor editAs="oneCell">
    <xdr:from>
      <xdr:col>0</xdr:col>
      <xdr:colOff>137647</xdr:colOff>
      <xdr:row>12</xdr:row>
      <xdr:rowOff>30443</xdr:rowOff>
    </xdr:from>
    <xdr:to>
      <xdr:col>0</xdr:col>
      <xdr:colOff>542738</xdr:colOff>
      <xdr:row>13</xdr:row>
      <xdr:rowOff>88168</xdr:rowOff>
    </xdr:to>
    <xdr:pic>
      <xdr:nvPicPr>
        <xdr:cNvPr id="7" name="Graphique 6" descr="Ampoule et engrenage contour">
          <a:extLst>
            <a:ext uri="{FF2B5EF4-FFF2-40B4-BE49-F238E27FC236}">
              <a16:creationId xmlns:a16="http://schemas.microsoft.com/office/drawing/2014/main" id="{66CE314D-2163-4E99-ABC0-6C41A6E4CD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647" y="3885267"/>
          <a:ext cx="411441" cy="424344"/>
        </a:xfrm>
        <a:prstGeom prst="rect">
          <a:avLst/>
        </a:prstGeom>
      </xdr:spPr>
    </xdr:pic>
    <xdr:clientData/>
  </xdr:twoCellAnchor>
  <xdr:twoCellAnchor editAs="oneCell">
    <xdr:from>
      <xdr:col>0</xdr:col>
      <xdr:colOff>163234</xdr:colOff>
      <xdr:row>6</xdr:row>
      <xdr:rowOff>100852</xdr:rowOff>
    </xdr:from>
    <xdr:to>
      <xdr:col>0</xdr:col>
      <xdr:colOff>563224</xdr:colOff>
      <xdr:row>6</xdr:row>
      <xdr:rowOff>502955</xdr:rowOff>
    </xdr:to>
    <xdr:pic>
      <xdr:nvPicPr>
        <xdr:cNvPr id="8" name="Graphique 7" descr="Ampoule et engrenage contour">
          <a:extLst>
            <a:ext uri="{FF2B5EF4-FFF2-40B4-BE49-F238E27FC236}">
              <a16:creationId xmlns:a16="http://schemas.microsoft.com/office/drawing/2014/main" id="{5BDE5DCE-FC8D-DA9D-AE92-6082807393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3234" y="2521323"/>
          <a:ext cx="399990" cy="402103"/>
        </a:xfrm>
        <a:prstGeom prst="rect">
          <a:avLst/>
        </a:prstGeom>
      </xdr:spPr>
    </xdr:pic>
    <xdr:clientData/>
  </xdr:twoCellAnchor>
  <xdr:twoCellAnchor>
    <xdr:from>
      <xdr:col>2</xdr:col>
      <xdr:colOff>2719854</xdr:colOff>
      <xdr:row>2</xdr:row>
      <xdr:rowOff>56029</xdr:rowOff>
    </xdr:from>
    <xdr:to>
      <xdr:col>2</xdr:col>
      <xdr:colOff>3044825</xdr:colOff>
      <xdr:row>2</xdr:row>
      <xdr:rowOff>302559</xdr:rowOff>
    </xdr:to>
    <xdr:sp macro="" textlink="">
      <xdr:nvSpPr>
        <xdr:cNvPr id="2" name="Flèche : bas 1">
          <a:extLst>
            <a:ext uri="{FF2B5EF4-FFF2-40B4-BE49-F238E27FC236}">
              <a16:creationId xmlns:a16="http://schemas.microsoft.com/office/drawing/2014/main" id="{94EF5763-350E-7446-88C2-6F470EB1FB54}"/>
            </a:ext>
          </a:extLst>
        </xdr:cNvPr>
        <xdr:cNvSpPr/>
      </xdr:nvSpPr>
      <xdr:spPr>
        <a:xfrm>
          <a:off x="6406589" y="414617"/>
          <a:ext cx="32497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100853</xdr:colOff>
      <xdr:row>2</xdr:row>
      <xdr:rowOff>44823</xdr:rowOff>
    </xdr:from>
    <xdr:to>
      <xdr:col>2</xdr:col>
      <xdr:colOff>432174</xdr:colOff>
      <xdr:row>2</xdr:row>
      <xdr:rowOff>291353</xdr:rowOff>
    </xdr:to>
    <xdr:sp macro="" textlink="">
      <xdr:nvSpPr>
        <xdr:cNvPr id="4" name="Flèche : bas 3">
          <a:extLst>
            <a:ext uri="{FF2B5EF4-FFF2-40B4-BE49-F238E27FC236}">
              <a16:creationId xmlns:a16="http://schemas.microsoft.com/office/drawing/2014/main" id="{432271C5-A4F5-434D-A8E2-40E8BAD100D3}"/>
            </a:ext>
          </a:extLst>
        </xdr:cNvPr>
        <xdr:cNvSpPr/>
      </xdr:nvSpPr>
      <xdr:spPr>
        <a:xfrm>
          <a:off x="3787588" y="403411"/>
          <a:ext cx="33132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160059</xdr:colOff>
      <xdr:row>3</xdr:row>
      <xdr:rowOff>22413</xdr:rowOff>
    </xdr:from>
    <xdr:to>
      <xdr:col>0</xdr:col>
      <xdr:colOff>563224</xdr:colOff>
      <xdr:row>3</xdr:row>
      <xdr:rowOff>430866</xdr:rowOff>
    </xdr:to>
    <xdr:pic>
      <xdr:nvPicPr>
        <xdr:cNvPr id="2" name="Graphique 1" descr="Ampoule et engrenage contour">
          <a:extLst>
            <a:ext uri="{FF2B5EF4-FFF2-40B4-BE49-F238E27FC236}">
              <a16:creationId xmlns:a16="http://schemas.microsoft.com/office/drawing/2014/main" id="{0378A06D-38BB-43EC-A32E-EDDA54A018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0059" y="582707"/>
          <a:ext cx="403165" cy="402103"/>
        </a:xfrm>
        <a:prstGeom prst="rect">
          <a:avLst/>
        </a:prstGeom>
      </xdr:spPr>
    </xdr:pic>
    <xdr:clientData/>
  </xdr:twoCellAnchor>
  <xdr:twoCellAnchor editAs="oneCell">
    <xdr:from>
      <xdr:col>0</xdr:col>
      <xdr:colOff>137647</xdr:colOff>
      <xdr:row>11</xdr:row>
      <xdr:rowOff>30443</xdr:rowOff>
    </xdr:from>
    <xdr:to>
      <xdr:col>0</xdr:col>
      <xdr:colOff>545913</xdr:colOff>
      <xdr:row>12</xdr:row>
      <xdr:rowOff>88168</xdr:rowOff>
    </xdr:to>
    <xdr:pic>
      <xdr:nvPicPr>
        <xdr:cNvPr id="3" name="Graphique 2" descr="Ampoule et engrenage contour">
          <a:extLst>
            <a:ext uri="{FF2B5EF4-FFF2-40B4-BE49-F238E27FC236}">
              <a16:creationId xmlns:a16="http://schemas.microsoft.com/office/drawing/2014/main" id="{B942EB5B-8572-4E3E-81EB-5304A827DA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0822" y="3761068"/>
          <a:ext cx="401916" cy="429200"/>
        </a:xfrm>
        <a:prstGeom prst="rect">
          <a:avLst/>
        </a:prstGeom>
      </xdr:spPr>
    </xdr:pic>
    <xdr:clientData/>
  </xdr:twoCellAnchor>
  <xdr:twoCellAnchor>
    <xdr:from>
      <xdr:col>4</xdr:col>
      <xdr:colOff>131295</xdr:colOff>
      <xdr:row>2</xdr:row>
      <xdr:rowOff>308909</xdr:rowOff>
    </xdr:from>
    <xdr:to>
      <xdr:col>4</xdr:col>
      <xdr:colOff>510614</xdr:colOff>
      <xdr:row>4</xdr:row>
      <xdr:rowOff>39968</xdr:rowOff>
    </xdr:to>
    <xdr:sp macro="" textlink="">
      <xdr:nvSpPr>
        <xdr:cNvPr id="5" name="Flèche : droite 4">
          <a:extLst>
            <a:ext uri="{FF2B5EF4-FFF2-40B4-BE49-F238E27FC236}">
              <a16:creationId xmlns:a16="http://schemas.microsoft.com/office/drawing/2014/main" id="{BEBFAAE4-FCDD-3EC1-D37B-90F60FC81F32}"/>
            </a:ext>
          </a:extLst>
        </xdr:cNvPr>
        <xdr:cNvSpPr/>
      </xdr:nvSpPr>
      <xdr:spPr>
        <a:xfrm>
          <a:off x="14273119" y="544233"/>
          <a:ext cx="379319" cy="6275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2719854</xdr:colOff>
      <xdr:row>2</xdr:row>
      <xdr:rowOff>56029</xdr:rowOff>
    </xdr:from>
    <xdr:to>
      <xdr:col>2</xdr:col>
      <xdr:colOff>3044825</xdr:colOff>
      <xdr:row>2</xdr:row>
      <xdr:rowOff>302559</xdr:rowOff>
    </xdr:to>
    <xdr:sp macro="" textlink="">
      <xdr:nvSpPr>
        <xdr:cNvPr id="4" name="Flèche : bas 3">
          <a:extLst>
            <a:ext uri="{FF2B5EF4-FFF2-40B4-BE49-F238E27FC236}">
              <a16:creationId xmlns:a16="http://schemas.microsoft.com/office/drawing/2014/main" id="{D1E6E284-1AD0-42DC-9FC9-DF08849FD53E}"/>
            </a:ext>
          </a:extLst>
        </xdr:cNvPr>
        <xdr:cNvSpPr/>
      </xdr:nvSpPr>
      <xdr:spPr>
        <a:xfrm>
          <a:off x="6402854" y="417979"/>
          <a:ext cx="328146"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100853</xdr:colOff>
      <xdr:row>2</xdr:row>
      <xdr:rowOff>44823</xdr:rowOff>
    </xdr:from>
    <xdr:to>
      <xdr:col>2</xdr:col>
      <xdr:colOff>432174</xdr:colOff>
      <xdr:row>2</xdr:row>
      <xdr:rowOff>291353</xdr:rowOff>
    </xdr:to>
    <xdr:sp macro="" textlink="">
      <xdr:nvSpPr>
        <xdr:cNvPr id="6" name="Flèche : bas 5">
          <a:extLst>
            <a:ext uri="{FF2B5EF4-FFF2-40B4-BE49-F238E27FC236}">
              <a16:creationId xmlns:a16="http://schemas.microsoft.com/office/drawing/2014/main" id="{35FE12C6-FFFF-42DD-BE20-EC8B53926BAA}"/>
            </a:ext>
          </a:extLst>
        </xdr:cNvPr>
        <xdr:cNvSpPr/>
      </xdr:nvSpPr>
      <xdr:spPr>
        <a:xfrm>
          <a:off x="3790203" y="409948"/>
          <a:ext cx="32497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2719854</xdr:colOff>
      <xdr:row>2</xdr:row>
      <xdr:rowOff>56029</xdr:rowOff>
    </xdr:from>
    <xdr:to>
      <xdr:col>2</xdr:col>
      <xdr:colOff>3044825</xdr:colOff>
      <xdr:row>2</xdr:row>
      <xdr:rowOff>302559</xdr:rowOff>
    </xdr:to>
    <xdr:sp macro="" textlink="">
      <xdr:nvSpPr>
        <xdr:cNvPr id="7" name="Flèche : bas 6">
          <a:extLst>
            <a:ext uri="{FF2B5EF4-FFF2-40B4-BE49-F238E27FC236}">
              <a16:creationId xmlns:a16="http://schemas.microsoft.com/office/drawing/2014/main" id="{F0ACD9D4-1354-4D46-9936-A704AA436189}"/>
            </a:ext>
          </a:extLst>
        </xdr:cNvPr>
        <xdr:cNvSpPr/>
      </xdr:nvSpPr>
      <xdr:spPr>
        <a:xfrm>
          <a:off x="6402854" y="417979"/>
          <a:ext cx="328146"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100853</xdr:colOff>
      <xdr:row>2</xdr:row>
      <xdr:rowOff>44823</xdr:rowOff>
    </xdr:from>
    <xdr:to>
      <xdr:col>2</xdr:col>
      <xdr:colOff>432174</xdr:colOff>
      <xdr:row>2</xdr:row>
      <xdr:rowOff>291353</xdr:rowOff>
    </xdr:to>
    <xdr:sp macro="" textlink="">
      <xdr:nvSpPr>
        <xdr:cNvPr id="8" name="Flèche : bas 7">
          <a:extLst>
            <a:ext uri="{FF2B5EF4-FFF2-40B4-BE49-F238E27FC236}">
              <a16:creationId xmlns:a16="http://schemas.microsoft.com/office/drawing/2014/main" id="{6D8258CB-2462-47FE-AB8A-433A9C0E26A5}"/>
            </a:ext>
          </a:extLst>
        </xdr:cNvPr>
        <xdr:cNvSpPr/>
      </xdr:nvSpPr>
      <xdr:spPr>
        <a:xfrm>
          <a:off x="3790203" y="409948"/>
          <a:ext cx="32497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219263</xdr:colOff>
      <xdr:row>4</xdr:row>
      <xdr:rowOff>137646</xdr:rowOff>
    </xdr:from>
    <xdr:to>
      <xdr:col>1</xdr:col>
      <xdr:colOff>2929</xdr:colOff>
      <xdr:row>4</xdr:row>
      <xdr:rowOff>546099</xdr:rowOff>
    </xdr:to>
    <xdr:pic>
      <xdr:nvPicPr>
        <xdr:cNvPr id="2" name="Graphique 1" descr="Ampoule et engrenage contour">
          <a:extLst>
            <a:ext uri="{FF2B5EF4-FFF2-40B4-BE49-F238E27FC236}">
              <a16:creationId xmlns:a16="http://schemas.microsoft.com/office/drawing/2014/main" id="{8A9FAC33-7C6B-4107-AC92-3F9CDA517F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9263" y="1650440"/>
          <a:ext cx="399990" cy="405278"/>
        </a:xfrm>
        <a:prstGeom prst="rect">
          <a:avLst/>
        </a:prstGeom>
      </xdr:spPr>
    </xdr:pic>
    <xdr:clientData/>
  </xdr:twoCellAnchor>
  <xdr:twoCellAnchor editAs="oneCell">
    <xdr:from>
      <xdr:col>0</xdr:col>
      <xdr:colOff>137647</xdr:colOff>
      <xdr:row>12</xdr:row>
      <xdr:rowOff>30443</xdr:rowOff>
    </xdr:from>
    <xdr:to>
      <xdr:col>0</xdr:col>
      <xdr:colOff>545913</xdr:colOff>
      <xdr:row>13</xdr:row>
      <xdr:rowOff>88168</xdr:rowOff>
    </xdr:to>
    <xdr:pic>
      <xdr:nvPicPr>
        <xdr:cNvPr id="3" name="Graphique 2" descr="Ampoule et engrenage contour">
          <a:extLst>
            <a:ext uri="{FF2B5EF4-FFF2-40B4-BE49-F238E27FC236}">
              <a16:creationId xmlns:a16="http://schemas.microsoft.com/office/drawing/2014/main" id="{619AF7D5-56C5-4077-A575-34DE9DF7A3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0822" y="1922743"/>
          <a:ext cx="401916" cy="429200"/>
        </a:xfrm>
        <a:prstGeom prst="rect">
          <a:avLst/>
        </a:prstGeom>
      </xdr:spPr>
    </xdr:pic>
    <xdr:clientData/>
  </xdr:twoCellAnchor>
  <xdr:twoCellAnchor>
    <xdr:from>
      <xdr:col>4</xdr:col>
      <xdr:colOff>142500</xdr:colOff>
      <xdr:row>4</xdr:row>
      <xdr:rowOff>368113</xdr:rowOff>
    </xdr:from>
    <xdr:to>
      <xdr:col>4</xdr:col>
      <xdr:colOff>518644</xdr:colOff>
      <xdr:row>5</xdr:row>
      <xdr:rowOff>420968</xdr:rowOff>
    </xdr:to>
    <xdr:sp macro="" textlink="">
      <xdr:nvSpPr>
        <xdr:cNvPr id="4" name="Flèche : droite 3">
          <a:extLst>
            <a:ext uri="{FF2B5EF4-FFF2-40B4-BE49-F238E27FC236}">
              <a16:creationId xmlns:a16="http://schemas.microsoft.com/office/drawing/2014/main" id="{03E1DD92-19CF-448D-A13E-2B41F9763F2D}"/>
            </a:ext>
          </a:extLst>
        </xdr:cNvPr>
        <xdr:cNvSpPr/>
      </xdr:nvSpPr>
      <xdr:spPr>
        <a:xfrm>
          <a:off x="14284324" y="1511113"/>
          <a:ext cx="376144" cy="7140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179294</xdr:colOff>
      <xdr:row>5</xdr:row>
      <xdr:rowOff>201706</xdr:rowOff>
    </xdr:from>
    <xdr:to>
      <xdr:col>0</xdr:col>
      <xdr:colOff>572934</xdr:colOff>
      <xdr:row>5</xdr:row>
      <xdr:rowOff>597459</xdr:rowOff>
    </xdr:to>
    <xdr:pic>
      <xdr:nvPicPr>
        <xdr:cNvPr id="5" name="Graphique 4" descr="Ampoule et engrenage contour">
          <a:extLst>
            <a:ext uri="{FF2B5EF4-FFF2-40B4-BE49-F238E27FC236}">
              <a16:creationId xmlns:a16="http://schemas.microsoft.com/office/drawing/2014/main" id="{9A681A44-65B0-4FE8-9BB9-D2AA455B17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9294" y="2005853"/>
          <a:ext cx="393640" cy="402103"/>
        </a:xfrm>
        <a:prstGeom prst="rect">
          <a:avLst/>
        </a:prstGeom>
      </xdr:spPr>
    </xdr:pic>
    <xdr:clientData/>
  </xdr:twoCellAnchor>
  <xdr:twoCellAnchor>
    <xdr:from>
      <xdr:col>2</xdr:col>
      <xdr:colOff>3276974</xdr:colOff>
      <xdr:row>3</xdr:row>
      <xdr:rowOff>56029</xdr:rowOff>
    </xdr:from>
    <xdr:to>
      <xdr:col>2</xdr:col>
      <xdr:colOff>3605120</xdr:colOff>
      <xdr:row>3</xdr:row>
      <xdr:rowOff>302559</xdr:rowOff>
    </xdr:to>
    <xdr:sp macro="" textlink="">
      <xdr:nvSpPr>
        <xdr:cNvPr id="6" name="Flèche : bas 5">
          <a:extLst>
            <a:ext uri="{FF2B5EF4-FFF2-40B4-BE49-F238E27FC236}">
              <a16:creationId xmlns:a16="http://schemas.microsoft.com/office/drawing/2014/main" id="{2DA2BC8C-0123-4381-BD42-5261ECC52371}"/>
            </a:ext>
          </a:extLst>
        </xdr:cNvPr>
        <xdr:cNvSpPr/>
      </xdr:nvSpPr>
      <xdr:spPr>
        <a:xfrm>
          <a:off x="6616327" y="1636058"/>
          <a:ext cx="328146"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100853</xdr:colOff>
      <xdr:row>3</xdr:row>
      <xdr:rowOff>44823</xdr:rowOff>
    </xdr:from>
    <xdr:to>
      <xdr:col>2</xdr:col>
      <xdr:colOff>432174</xdr:colOff>
      <xdr:row>3</xdr:row>
      <xdr:rowOff>291353</xdr:rowOff>
    </xdr:to>
    <xdr:sp macro="" textlink="">
      <xdr:nvSpPr>
        <xdr:cNvPr id="7" name="Flèche : bas 6">
          <a:extLst>
            <a:ext uri="{FF2B5EF4-FFF2-40B4-BE49-F238E27FC236}">
              <a16:creationId xmlns:a16="http://schemas.microsoft.com/office/drawing/2014/main" id="{5E8DEDB8-A7AF-4BC6-85A9-3A81E750A2C6}"/>
            </a:ext>
          </a:extLst>
        </xdr:cNvPr>
        <xdr:cNvSpPr/>
      </xdr:nvSpPr>
      <xdr:spPr>
        <a:xfrm>
          <a:off x="3447303" y="409948"/>
          <a:ext cx="32497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100853</xdr:colOff>
      <xdr:row>3</xdr:row>
      <xdr:rowOff>44823</xdr:rowOff>
    </xdr:from>
    <xdr:to>
      <xdr:col>2</xdr:col>
      <xdr:colOff>432174</xdr:colOff>
      <xdr:row>3</xdr:row>
      <xdr:rowOff>291353</xdr:rowOff>
    </xdr:to>
    <xdr:sp macro="" textlink="">
      <xdr:nvSpPr>
        <xdr:cNvPr id="9" name="Flèche : bas 8">
          <a:extLst>
            <a:ext uri="{FF2B5EF4-FFF2-40B4-BE49-F238E27FC236}">
              <a16:creationId xmlns:a16="http://schemas.microsoft.com/office/drawing/2014/main" id="{05EC280C-EEEB-49FA-A2BE-4F549EC68FB4}"/>
            </a:ext>
          </a:extLst>
        </xdr:cNvPr>
        <xdr:cNvSpPr/>
      </xdr:nvSpPr>
      <xdr:spPr>
        <a:xfrm>
          <a:off x="3790203" y="409948"/>
          <a:ext cx="32497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1868</xdr:colOff>
      <xdr:row>0</xdr:row>
      <xdr:rowOff>478865</xdr:rowOff>
    </xdr:from>
    <xdr:to>
      <xdr:col>1</xdr:col>
      <xdr:colOff>0</xdr:colOff>
      <xdr:row>0</xdr:row>
      <xdr:rowOff>903209</xdr:rowOff>
    </xdr:to>
    <xdr:pic>
      <xdr:nvPicPr>
        <xdr:cNvPr id="2" name="Graphique 1" descr="Ampoule et engrenage contour">
          <a:extLst>
            <a:ext uri="{FF2B5EF4-FFF2-40B4-BE49-F238E27FC236}">
              <a16:creationId xmlns:a16="http://schemas.microsoft.com/office/drawing/2014/main" id="{67C146D0-2BED-4216-911D-D2AE854C17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68" y="478865"/>
          <a:ext cx="405091" cy="427519"/>
        </a:xfrm>
        <a:prstGeom prst="rect">
          <a:avLst/>
        </a:prstGeom>
      </xdr:spPr>
    </xdr:pic>
    <xdr:clientData/>
  </xdr:twoCellAnchor>
  <xdr:oneCellAnchor>
    <xdr:from>
      <xdr:col>0</xdr:col>
      <xdr:colOff>0</xdr:colOff>
      <xdr:row>13</xdr:row>
      <xdr:rowOff>150159</xdr:rowOff>
    </xdr:from>
    <xdr:ext cx="411441" cy="433869"/>
    <xdr:pic>
      <xdr:nvPicPr>
        <xdr:cNvPr id="5" name="Graphique 4" descr="Ampoule et engrenage contour">
          <a:extLst>
            <a:ext uri="{FF2B5EF4-FFF2-40B4-BE49-F238E27FC236}">
              <a16:creationId xmlns:a16="http://schemas.microsoft.com/office/drawing/2014/main" id="{C525D6A9-0EB3-47C4-BD58-359B31915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998134"/>
          <a:ext cx="411441" cy="433869"/>
        </a:xfrm>
        <a:prstGeom prst="rect">
          <a:avLst/>
        </a:prstGeom>
      </xdr:spPr>
    </xdr:pic>
    <xdr:clientData/>
  </xdr:oneCellAnchor>
  <xdr:twoCellAnchor>
    <xdr:from>
      <xdr:col>17</xdr:col>
      <xdr:colOff>283228</xdr:colOff>
      <xdr:row>6</xdr:row>
      <xdr:rowOff>146145</xdr:rowOff>
    </xdr:from>
    <xdr:to>
      <xdr:col>17</xdr:col>
      <xdr:colOff>1658003</xdr:colOff>
      <xdr:row>8</xdr:row>
      <xdr:rowOff>16811</xdr:rowOff>
    </xdr:to>
    <xdr:sp macro="" textlink="">
      <xdr:nvSpPr>
        <xdr:cNvPr id="7" name="Flèche : droite 6">
          <a:extLst>
            <a:ext uri="{FF2B5EF4-FFF2-40B4-BE49-F238E27FC236}">
              <a16:creationId xmlns:a16="http://schemas.microsoft.com/office/drawing/2014/main" id="{6E6B73B6-2D1F-44FF-A2CF-10477FFA49CF}"/>
            </a:ext>
          </a:extLst>
        </xdr:cNvPr>
        <xdr:cNvSpPr/>
      </xdr:nvSpPr>
      <xdr:spPr>
        <a:xfrm rot="5400000">
          <a:off x="23609533" y="3007987"/>
          <a:ext cx="419754" cy="1374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963145</xdr:colOff>
      <xdr:row>3</xdr:row>
      <xdr:rowOff>291540</xdr:rowOff>
    </xdr:from>
    <xdr:to>
      <xdr:col>5</xdr:col>
      <xdr:colOff>1517089</xdr:colOff>
      <xdr:row>5</xdr:row>
      <xdr:rowOff>189940</xdr:rowOff>
    </xdr:to>
    <xdr:sp macro="" textlink="">
      <xdr:nvSpPr>
        <xdr:cNvPr id="15" name="Flèche : droite 14">
          <a:extLst>
            <a:ext uri="{FF2B5EF4-FFF2-40B4-BE49-F238E27FC236}">
              <a16:creationId xmlns:a16="http://schemas.microsoft.com/office/drawing/2014/main" id="{B80D9D44-8C32-476A-A0BB-891F810E20B4}"/>
            </a:ext>
          </a:extLst>
        </xdr:cNvPr>
        <xdr:cNvSpPr/>
      </xdr:nvSpPr>
      <xdr:spPr>
        <a:xfrm>
          <a:off x="8796057" y="2207746"/>
          <a:ext cx="553944" cy="9517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963145</xdr:colOff>
      <xdr:row>3</xdr:row>
      <xdr:rowOff>291540</xdr:rowOff>
    </xdr:from>
    <xdr:to>
      <xdr:col>5</xdr:col>
      <xdr:colOff>1517089</xdr:colOff>
      <xdr:row>5</xdr:row>
      <xdr:rowOff>186765</xdr:rowOff>
    </xdr:to>
    <xdr:sp macro="" textlink="">
      <xdr:nvSpPr>
        <xdr:cNvPr id="3" name="Flèche : droite 2">
          <a:extLst>
            <a:ext uri="{FF2B5EF4-FFF2-40B4-BE49-F238E27FC236}">
              <a16:creationId xmlns:a16="http://schemas.microsoft.com/office/drawing/2014/main" id="{DA9C9578-B48C-4401-8B40-7CAEA1F31638}"/>
            </a:ext>
          </a:extLst>
        </xdr:cNvPr>
        <xdr:cNvSpPr/>
      </xdr:nvSpPr>
      <xdr:spPr>
        <a:xfrm>
          <a:off x="8796057" y="2207746"/>
          <a:ext cx="553944" cy="94857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377265</xdr:colOff>
      <xdr:row>3</xdr:row>
      <xdr:rowOff>294715</xdr:rowOff>
    </xdr:from>
    <xdr:to>
      <xdr:col>8</xdr:col>
      <xdr:colOff>934384</xdr:colOff>
      <xdr:row>5</xdr:row>
      <xdr:rowOff>186765</xdr:rowOff>
    </xdr:to>
    <xdr:sp macro="" textlink="">
      <xdr:nvSpPr>
        <xdr:cNvPr id="6" name="Flèche : droite 5">
          <a:extLst>
            <a:ext uri="{FF2B5EF4-FFF2-40B4-BE49-F238E27FC236}">
              <a16:creationId xmlns:a16="http://schemas.microsoft.com/office/drawing/2014/main" id="{6D9810D6-85D4-4566-A143-8A90D91AA66B}"/>
            </a:ext>
          </a:extLst>
        </xdr:cNvPr>
        <xdr:cNvSpPr/>
      </xdr:nvSpPr>
      <xdr:spPr>
        <a:xfrm>
          <a:off x="12950265" y="2210921"/>
          <a:ext cx="557119" cy="9454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11</xdr:col>
      <xdr:colOff>449728</xdr:colOff>
      <xdr:row>3</xdr:row>
      <xdr:rowOff>156881</xdr:rowOff>
    </xdr:from>
    <xdr:to>
      <xdr:col>11</xdr:col>
      <xdr:colOff>777874</xdr:colOff>
      <xdr:row>3</xdr:row>
      <xdr:rowOff>403411</xdr:rowOff>
    </xdr:to>
    <xdr:sp macro="" textlink="">
      <xdr:nvSpPr>
        <xdr:cNvPr id="9" name="Flèche : bas 8">
          <a:extLst>
            <a:ext uri="{FF2B5EF4-FFF2-40B4-BE49-F238E27FC236}">
              <a16:creationId xmlns:a16="http://schemas.microsoft.com/office/drawing/2014/main" id="{00E8D706-15A6-4CE9-ACF1-4D3485AAF9C3}"/>
            </a:ext>
          </a:extLst>
        </xdr:cNvPr>
        <xdr:cNvSpPr/>
      </xdr:nvSpPr>
      <xdr:spPr>
        <a:xfrm>
          <a:off x="16362081" y="2073087"/>
          <a:ext cx="328146"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504265</xdr:colOff>
      <xdr:row>3</xdr:row>
      <xdr:rowOff>324970</xdr:rowOff>
    </xdr:from>
    <xdr:to>
      <xdr:col>12</xdr:col>
      <xdr:colOff>1058209</xdr:colOff>
      <xdr:row>5</xdr:row>
      <xdr:rowOff>217020</xdr:rowOff>
    </xdr:to>
    <xdr:sp macro="" textlink="">
      <xdr:nvSpPr>
        <xdr:cNvPr id="10" name="Flèche : droite 9">
          <a:extLst>
            <a:ext uri="{FF2B5EF4-FFF2-40B4-BE49-F238E27FC236}">
              <a16:creationId xmlns:a16="http://schemas.microsoft.com/office/drawing/2014/main" id="{8CD74BE4-FB04-4417-8C26-0B20210CED59}"/>
            </a:ext>
          </a:extLst>
        </xdr:cNvPr>
        <xdr:cNvSpPr/>
      </xdr:nvSpPr>
      <xdr:spPr>
        <a:xfrm>
          <a:off x="17257059" y="2241176"/>
          <a:ext cx="553944" cy="9454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6</xdr:row>
      <xdr:rowOff>28575</xdr:rowOff>
    </xdr:from>
    <xdr:to>
      <xdr:col>0</xdr:col>
      <xdr:colOff>579716</xdr:colOff>
      <xdr:row>8</xdr:row>
      <xdr:rowOff>40169</xdr:rowOff>
    </xdr:to>
    <xdr:pic>
      <xdr:nvPicPr>
        <xdr:cNvPr id="2" name="Graphique 1" descr="Ampoule et engrenage contour">
          <a:extLst>
            <a:ext uri="{FF2B5EF4-FFF2-40B4-BE49-F238E27FC236}">
              <a16:creationId xmlns:a16="http://schemas.microsoft.com/office/drawing/2014/main" id="{F8F6338A-36DA-41C7-BEA6-223AB09E52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50" y="4381500"/>
          <a:ext cx="411441" cy="430694"/>
        </a:xfrm>
        <a:prstGeom prst="rect">
          <a:avLst/>
        </a:prstGeom>
      </xdr:spPr>
    </xdr:pic>
    <xdr:clientData/>
  </xdr:twoCellAnchor>
  <xdr:twoCellAnchor editAs="oneCell">
    <xdr:from>
      <xdr:col>0</xdr:col>
      <xdr:colOff>259043</xdr:colOff>
      <xdr:row>0</xdr:row>
      <xdr:rowOff>888440</xdr:rowOff>
    </xdr:from>
    <xdr:to>
      <xdr:col>0</xdr:col>
      <xdr:colOff>664134</xdr:colOff>
      <xdr:row>0</xdr:row>
      <xdr:rowOff>1315959</xdr:rowOff>
    </xdr:to>
    <xdr:pic>
      <xdr:nvPicPr>
        <xdr:cNvPr id="3" name="Graphique 2" descr="Ampoule et engrenage contour">
          <a:extLst>
            <a:ext uri="{FF2B5EF4-FFF2-40B4-BE49-F238E27FC236}">
              <a16:creationId xmlns:a16="http://schemas.microsoft.com/office/drawing/2014/main" id="{7B9F9A04-1701-4AB9-92D2-F95BE97E89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9043" y="888440"/>
          <a:ext cx="405091" cy="4275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152400</xdr:colOff>
      <xdr:row>2</xdr:row>
      <xdr:rowOff>152400</xdr:rowOff>
    </xdr:from>
    <xdr:to>
      <xdr:col>3</xdr:col>
      <xdr:colOff>522194</xdr:colOff>
      <xdr:row>6</xdr:row>
      <xdr:rowOff>54723</xdr:rowOff>
    </xdr:to>
    <xdr:sp macro="" textlink="">
      <xdr:nvSpPr>
        <xdr:cNvPr id="2" name="Flèche : droite 1">
          <a:extLst>
            <a:ext uri="{FF2B5EF4-FFF2-40B4-BE49-F238E27FC236}">
              <a16:creationId xmlns:a16="http://schemas.microsoft.com/office/drawing/2014/main" id="{B0B59357-7557-48FA-BD72-493403BA120F}"/>
            </a:ext>
          </a:extLst>
        </xdr:cNvPr>
        <xdr:cNvSpPr/>
      </xdr:nvSpPr>
      <xdr:spPr>
        <a:xfrm>
          <a:off x="3057525" y="333375"/>
          <a:ext cx="369794" cy="84529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123825</xdr:colOff>
      <xdr:row>2</xdr:row>
      <xdr:rowOff>142875</xdr:rowOff>
    </xdr:from>
    <xdr:to>
      <xdr:col>5</xdr:col>
      <xdr:colOff>493619</xdr:colOff>
      <xdr:row>6</xdr:row>
      <xdr:rowOff>48373</xdr:rowOff>
    </xdr:to>
    <xdr:sp macro="" textlink="">
      <xdr:nvSpPr>
        <xdr:cNvPr id="3" name="Flèche : droite 2">
          <a:extLst>
            <a:ext uri="{FF2B5EF4-FFF2-40B4-BE49-F238E27FC236}">
              <a16:creationId xmlns:a16="http://schemas.microsoft.com/office/drawing/2014/main" id="{FEC6EE0F-CB69-4487-A5D0-0B93508280D1}"/>
            </a:ext>
          </a:extLst>
        </xdr:cNvPr>
        <xdr:cNvSpPr/>
      </xdr:nvSpPr>
      <xdr:spPr>
        <a:xfrm>
          <a:off x="5934075" y="323850"/>
          <a:ext cx="369794" cy="8484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104775</xdr:colOff>
      <xdr:row>2</xdr:row>
      <xdr:rowOff>161925</xdr:rowOff>
    </xdr:from>
    <xdr:to>
      <xdr:col>7</xdr:col>
      <xdr:colOff>477744</xdr:colOff>
      <xdr:row>6</xdr:row>
      <xdr:rowOff>64248</xdr:rowOff>
    </xdr:to>
    <xdr:sp macro="" textlink="">
      <xdr:nvSpPr>
        <xdr:cNvPr id="4" name="Flèche : droite 3">
          <a:extLst>
            <a:ext uri="{FF2B5EF4-FFF2-40B4-BE49-F238E27FC236}">
              <a16:creationId xmlns:a16="http://schemas.microsoft.com/office/drawing/2014/main" id="{4DC8F03F-54DE-4B7F-B00B-024929B6F37F}"/>
            </a:ext>
          </a:extLst>
        </xdr:cNvPr>
        <xdr:cNvSpPr/>
      </xdr:nvSpPr>
      <xdr:spPr>
        <a:xfrm>
          <a:off x="8591550" y="342900"/>
          <a:ext cx="372969" cy="84529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257175</xdr:colOff>
      <xdr:row>2</xdr:row>
      <xdr:rowOff>85725</xdr:rowOff>
    </xdr:from>
    <xdr:to>
      <xdr:col>9</xdr:col>
      <xdr:colOff>630144</xdr:colOff>
      <xdr:row>5</xdr:row>
      <xdr:rowOff>172198</xdr:rowOff>
    </xdr:to>
    <xdr:sp macro="" textlink="">
      <xdr:nvSpPr>
        <xdr:cNvPr id="5" name="Flèche : droite 4">
          <a:extLst>
            <a:ext uri="{FF2B5EF4-FFF2-40B4-BE49-F238E27FC236}">
              <a16:creationId xmlns:a16="http://schemas.microsoft.com/office/drawing/2014/main" id="{7DFA5814-3571-4350-85C3-A920E6E088FB}"/>
            </a:ext>
          </a:extLst>
        </xdr:cNvPr>
        <xdr:cNvSpPr/>
      </xdr:nvSpPr>
      <xdr:spPr>
        <a:xfrm>
          <a:off x="12325350" y="266700"/>
          <a:ext cx="372969" cy="8484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cologie.gouv.fr/encadrement-des-allegations-environnementales-et-information-du-consommateur-sur-produi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FFB0-FB13-430B-A782-75C15C6402C5}">
  <dimension ref="A1:C25"/>
  <sheetViews>
    <sheetView showGridLines="0" tabSelected="1" workbookViewId="0">
      <selection activeCell="B7" sqref="B7"/>
    </sheetView>
  </sheetViews>
  <sheetFormatPr baseColWidth="10" defaultColWidth="8.90625" defaultRowHeight="14.5" x14ac:dyDescent="0.35"/>
  <cols>
    <col min="1" max="1" width="4.1796875" style="1" customWidth="1"/>
    <col min="2" max="2" width="195.6328125" style="1" customWidth="1"/>
    <col min="3" max="3" width="10.6328125" style="1" customWidth="1"/>
  </cols>
  <sheetData>
    <row r="1" spans="2:2" s="1" customFormat="1" ht="67.5" customHeight="1" x14ac:dyDescent="0.35">
      <c r="B1" s="129" t="s">
        <v>625</v>
      </c>
    </row>
    <row r="2" spans="2:2" s="1" customFormat="1" ht="14.5" customHeight="1" x14ac:dyDescent="0.35">
      <c r="B2" s="130"/>
    </row>
    <row r="3" spans="2:2" s="1" customFormat="1" ht="84.5" customHeight="1" x14ac:dyDescent="0.35">
      <c r="B3" s="130" t="s">
        <v>626</v>
      </c>
    </row>
    <row r="4" spans="2:2" s="1" customFormat="1" ht="14.5" customHeight="1" x14ac:dyDescent="0.35">
      <c r="B4" s="130"/>
    </row>
    <row r="5" spans="2:2" s="1" customFormat="1" ht="33.5" customHeight="1" x14ac:dyDescent="0.35">
      <c r="B5" s="130" t="s">
        <v>627</v>
      </c>
    </row>
    <row r="6" spans="2:2" s="1" customFormat="1" ht="15.5" x14ac:dyDescent="0.35">
      <c r="B6" s="130"/>
    </row>
    <row r="7" spans="2:2" ht="180" customHeight="1" x14ac:dyDescent="0.35">
      <c r="B7" s="131" t="s">
        <v>628</v>
      </c>
    </row>
    <row r="8" spans="2:2" x14ac:dyDescent="0.35">
      <c r="B8" s="132"/>
    </row>
    <row r="9" spans="2:2" ht="15.5" x14ac:dyDescent="0.35">
      <c r="B9" s="130" t="s">
        <v>629</v>
      </c>
    </row>
    <row r="10" spans="2:2" ht="14.5" customHeight="1" x14ac:dyDescent="0.35">
      <c r="B10" s="133" t="s">
        <v>609</v>
      </c>
    </row>
    <row r="11" spans="2:2" ht="14.5" customHeight="1" x14ac:dyDescent="0.35">
      <c r="B11" s="130"/>
    </row>
    <row r="12" spans="2:2" ht="31" x14ac:dyDescent="0.35">
      <c r="B12" s="130" t="s">
        <v>630</v>
      </c>
    </row>
    <row r="13" spans="2:2" ht="14.5" customHeight="1" x14ac:dyDescent="0.35">
      <c r="B13" s="130"/>
    </row>
    <row r="14" spans="2:2" ht="14.5" customHeight="1" x14ac:dyDescent="0.35">
      <c r="B14" s="134" t="s">
        <v>631</v>
      </c>
    </row>
    <row r="15" spans="2:2" ht="14.5" customHeight="1" thickBot="1" x14ac:dyDescent="0.4">
      <c r="B15" s="135"/>
    </row>
    <row r="16" spans="2:2" ht="14.5" customHeight="1" x14ac:dyDescent="0.35">
      <c r="B16" s="10"/>
    </row>
    <row r="17" spans="2:2" ht="14.5" customHeight="1" x14ac:dyDescent="0.35">
      <c r="B17" s="10"/>
    </row>
    <row r="18" spans="2:2" ht="14.5" customHeight="1" x14ac:dyDescent="0.35">
      <c r="B18" s="10"/>
    </row>
    <row r="19" spans="2:2" ht="14.5" customHeight="1" x14ac:dyDescent="0.35">
      <c r="B19" s="10"/>
    </row>
    <row r="20" spans="2:2" ht="14.5" customHeight="1" x14ac:dyDescent="0.35"/>
    <row r="21" spans="2:2" ht="14.5" customHeight="1" x14ac:dyDescent="0.35">
      <c r="B21" s="10"/>
    </row>
    <row r="22" spans="2:2" ht="14.5" customHeight="1" x14ac:dyDescent="0.35">
      <c r="B22" s="10"/>
    </row>
    <row r="23" spans="2:2" ht="14.5" customHeight="1" x14ac:dyDescent="0.35">
      <c r="B23" s="10"/>
    </row>
    <row r="24" spans="2:2" ht="14.5" customHeight="1" x14ac:dyDescent="0.35">
      <c r="B24" s="10"/>
    </row>
    <row r="25" spans="2:2" ht="15" customHeight="1" x14ac:dyDescent="0.35">
      <c r="B25" s="10"/>
    </row>
  </sheetData>
  <sheetProtection algorithmName="SHA-512" hashValue="cyoMmP2o5DN2B3U3jX1W/EXGDF8TsWGl2hdHdig2PYZkTVAkmfc1NYLFfahCc4+EijEhKygftGkdawBGjhPOAA==" saltValue="jQdTnQRnTAG+QJoX22UyyQ==" spinCount="100000" sheet="1" objects="1" scenarios="1" selectLockedCells="1" selectUnlockedCells="1"/>
  <hyperlinks>
    <hyperlink ref="B10" r:id="rId1" xr:uid="{1A531CC0-451A-45C9-BD79-D312CE7840EE}"/>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F04D9-1722-4121-8251-D278DE195193}">
  <dimension ref="B2:D17"/>
  <sheetViews>
    <sheetView showGridLines="0" workbookViewId="0">
      <selection activeCell="B7" sqref="B7"/>
    </sheetView>
  </sheetViews>
  <sheetFormatPr baseColWidth="10" defaultRowHeight="14.5" x14ac:dyDescent="0.35"/>
  <cols>
    <col min="2" max="2" width="19.54296875" customWidth="1"/>
    <col min="3" max="3" width="26.08984375" customWidth="1"/>
    <col min="4" max="4" width="93.90625" customWidth="1"/>
  </cols>
  <sheetData>
    <row r="2" spans="2:4" x14ac:dyDescent="0.35">
      <c r="B2" s="8" t="s">
        <v>632</v>
      </c>
      <c r="C2" s="8" t="s">
        <v>834</v>
      </c>
      <c r="D2" s="8" t="s">
        <v>709</v>
      </c>
    </row>
    <row r="3" spans="2:4" x14ac:dyDescent="0.35">
      <c r="B3" s="20" t="s">
        <v>611</v>
      </c>
      <c r="C3" s="108">
        <v>45103</v>
      </c>
      <c r="D3" s="21" t="s">
        <v>835</v>
      </c>
    </row>
    <row r="4" spans="2:4" ht="43.5" x14ac:dyDescent="0.35">
      <c r="B4" s="144" t="s">
        <v>1415</v>
      </c>
      <c r="C4" s="148">
        <v>45107</v>
      </c>
      <c r="D4" s="147" t="s">
        <v>1416</v>
      </c>
    </row>
    <row r="5" spans="2:4" ht="43.5" x14ac:dyDescent="0.35">
      <c r="B5" s="144" t="s">
        <v>1418</v>
      </c>
      <c r="C5" s="148">
        <v>45181</v>
      </c>
      <c r="D5" s="149" t="s">
        <v>1417</v>
      </c>
    </row>
    <row r="6" spans="2:4" x14ac:dyDescent="0.35">
      <c r="B6" s="20" t="s">
        <v>1420</v>
      </c>
      <c r="C6" s="108">
        <v>45224</v>
      </c>
      <c r="D6" s="247" t="s">
        <v>1421</v>
      </c>
    </row>
    <row r="7" spans="2:4" x14ac:dyDescent="0.35">
      <c r="B7" s="20"/>
      <c r="C7" s="20"/>
      <c r="D7" s="21"/>
    </row>
    <row r="8" spans="2:4" x14ac:dyDescent="0.35">
      <c r="B8" s="20"/>
      <c r="C8" s="20"/>
      <c r="D8" s="21"/>
    </row>
    <row r="9" spans="2:4" x14ac:dyDescent="0.35">
      <c r="B9" s="20"/>
      <c r="C9" s="20"/>
      <c r="D9" s="21"/>
    </row>
    <row r="10" spans="2:4" x14ac:dyDescent="0.35">
      <c r="B10" s="20"/>
      <c r="C10" s="20"/>
      <c r="D10" s="21"/>
    </row>
    <row r="11" spans="2:4" x14ac:dyDescent="0.35">
      <c r="B11" s="20"/>
      <c r="C11" s="20"/>
      <c r="D11" s="21"/>
    </row>
    <row r="12" spans="2:4" x14ac:dyDescent="0.35">
      <c r="B12" s="20"/>
      <c r="C12" s="20"/>
      <c r="D12" s="21"/>
    </row>
    <row r="13" spans="2:4" x14ac:dyDescent="0.35">
      <c r="B13" s="20"/>
      <c r="C13" s="20"/>
      <c r="D13" s="21"/>
    </row>
    <row r="14" spans="2:4" x14ac:dyDescent="0.35">
      <c r="B14" s="20"/>
      <c r="C14" s="20"/>
      <c r="D14" s="21"/>
    </row>
    <row r="15" spans="2:4" x14ac:dyDescent="0.35">
      <c r="B15" s="20"/>
      <c r="C15" s="20"/>
      <c r="D15" s="21"/>
    </row>
    <row r="16" spans="2:4" x14ac:dyDescent="0.35">
      <c r="B16" s="20"/>
      <c r="C16" s="20"/>
      <c r="D16" s="21"/>
    </row>
    <row r="17" spans="2:4" x14ac:dyDescent="0.35">
      <c r="B17" s="20"/>
      <c r="C17" s="20"/>
      <c r="D17" s="21"/>
    </row>
  </sheetData>
  <sheetProtection algorithmName="SHA-512" hashValue="Zn1733wg1o12o/heND3kBK04/9psqNnR+8Eb9gb/8EvxRFfEFtxE5pDzh+4S8FVJirg/KrYf+BQ72UDA7U3lVg==" saltValue="HblIMx/1ETRdiJuGY7HiyQ==" spinCount="100000" sheet="1" objects="1" scenarios="1" selectLockedCells="1" selectUn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U609"/>
  <sheetViews>
    <sheetView showGridLines="0" workbookViewId="0">
      <selection activeCell="B4" sqref="B4:B11"/>
    </sheetView>
  </sheetViews>
  <sheetFormatPr baseColWidth="10" defaultColWidth="8.90625" defaultRowHeight="14.5" x14ac:dyDescent="0.35"/>
  <cols>
    <col min="1" max="1" width="4.6328125" style="1" customWidth="1"/>
    <col min="2" max="2" width="28.54296875" style="1" customWidth="1"/>
    <col min="3" max="3" width="4.6328125" style="1" customWidth="1"/>
    <col min="4" max="4" width="44.6328125" style="1" customWidth="1"/>
  </cols>
  <sheetData>
    <row r="3" spans="2:21" ht="15.65" customHeight="1" x14ac:dyDescent="0.35">
      <c r="B3" s="9" t="s">
        <v>652</v>
      </c>
      <c r="D3" s="9" t="s">
        <v>604</v>
      </c>
      <c r="F3" s="109" t="s">
        <v>622</v>
      </c>
    </row>
    <row r="4" spans="2:21" x14ac:dyDescent="0.35">
      <c r="B4" s="3" t="s">
        <v>653</v>
      </c>
      <c r="D4" s="3" t="s">
        <v>1</v>
      </c>
      <c r="F4" s="21" t="s">
        <v>623</v>
      </c>
    </row>
    <row r="5" spans="2:21" ht="15" thickBot="1" x14ac:dyDescent="0.4">
      <c r="B5" s="3" t="s">
        <v>654</v>
      </c>
      <c r="D5" s="3" t="s">
        <v>2</v>
      </c>
      <c r="F5" s="21" t="s">
        <v>624</v>
      </c>
    </row>
    <row r="6" spans="2:21" x14ac:dyDescent="0.35">
      <c r="B6" s="3" t="s">
        <v>655</v>
      </c>
      <c r="D6" s="3" t="s">
        <v>3</v>
      </c>
      <c r="J6" s="197" t="s">
        <v>620</v>
      </c>
      <c r="K6" s="198"/>
      <c r="L6" s="198"/>
      <c r="M6" s="198"/>
      <c r="N6" s="198"/>
      <c r="O6" s="198"/>
      <c r="P6" s="198"/>
      <c r="Q6" s="198"/>
      <c r="R6" s="198"/>
      <c r="S6" s="198"/>
      <c r="T6" s="198"/>
      <c r="U6" s="199"/>
    </row>
    <row r="7" spans="2:21" x14ac:dyDescent="0.35">
      <c r="B7" s="3" t="s">
        <v>656</v>
      </c>
      <c r="D7" s="3" t="s">
        <v>4</v>
      </c>
      <c r="J7" s="200"/>
      <c r="K7" s="201"/>
      <c r="L7" s="201"/>
      <c r="M7" s="201"/>
      <c r="N7" s="201"/>
      <c r="O7" s="201"/>
      <c r="P7" s="201"/>
      <c r="Q7" s="201"/>
      <c r="R7" s="201"/>
      <c r="S7" s="201"/>
      <c r="T7" s="201"/>
      <c r="U7" s="202"/>
    </row>
    <row r="8" spans="2:21" x14ac:dyDescent="0.35">
      <c r="B8" s="3" t="s">
        <v>657</v>
      </c>
      <c r="D8" s="3" t="s">
        <v>5</v>
      </c>
      <c r="J8" s="200"/>
      <c r="K8" s="201"/>
      <c r="L8" s="201"/>
      <c r="M8" s="201"/>
      <c r="N8" s="201"/>
      <c r="O8" s="201"/>
      <c r="P8" s="201"/>
      <c r="Q8" s="201"/>
      <c r="R8" s="201"/>
      <c r="S8" s="201"/>
      <c r="T8" s="201"/>
      <c r="U8" s="202"/>
    </row>
    <row r="9" spans="2:21" ht="15" thickBot="1" x14ac:dyDescent="0.4">
      <c r="B9" s="3" t="s">
        <v>658</v>
      </c>
      <c r="D9" s="3" t="s">
        <v>6</v>
      </c>
      <c r="E9" s="1"/>
      <c r="J9" s="203"/>
      <c r="K9" s="204"/>
      <c r="L9" s="204"/>
      <c r="M9" s="204"/>
      <c r="N9" s="204"/>
      <c r="O9" s="204"/>
      <c r="P9" s="204"/>
      <c r="Q9" s="204"/>
      <c r="R9" s="204"/>
      <c r="S9" s="204"/>
      <c r="T9" s="204"/>
      <c r="U9" s="205"/>
    </row>
    <row r="10" spans="2:21" x14ac:dyDescent="0.35">
      <c r="B10" s="3" t="s">
        <v>659</v>
      </c>
      <c r="D10" s="3" t="s">
        <v>7</v>
      </c>
    </row>
    <row r="11" spans="2:21" x14ac:dyDescent="0.35">
      <c r="B11" s="3" t="s">
        <v>651</v>
      </c>
      <c r="D11" s="3" t="s">
        <v>8</v>
      </c>
    </row>
    <row r="12" spans="2:21" x14ac:dyDescent="0.35">
      <c r="D12" s="3" t="s">
        <v>9</v>
      </c>
    </row>
    <row r="13" spans="2:21" x14ac:dyDescent="0.35">
      <c r="D13" s="3" t="s">
        <v>10</v>
      </c>
    </row>
    <row r="14" spans="2:21" x14ac:dyDescent="0.35">
      <c r="D14" s="3" t="s">
        <v>11</v>
      </c>
    </row>
    <row r="15" spans="2:21" x14ac:dyDescent="0.35">
      <c r="D15" s="3" t="s">
        <v>2</v>
      </c>
    </row>
    <row r="16" spans="2:21" x14ac:dyDescent="0.35">
      <c r="D16" s="3" t="s">
        <v>12</v>
      </c>
    </row>
    <row r="17" spans="4:4" x14ac:dyDescent="0.35">
      <c r="D17" s="3" t="s">
        <v>13</v>
      </c>
    </row>
    <row r="18" spans="4:4" x14ac:dyDescent="0.35">
      <c r="D18" s="3" t="s">
        <v>14</v>
      </c>
    </row>
    <row r="19" spans="4:4" x14ac:dyDescent="0.35">
      <c r="D19" s="3" t="s">
        <v>15</v>
      </c>
    </row>
    <row r="20" spans="4:4" x14ac:dyDescent="0.35">
      <c r="D20" s="3" t="s">
        <v>16</v>
      </c>
    </row>
    <row r="21" spans="4:4" x14ac:dyDescent="0.35">
      <c r="D21" s="3" t="s">
        <v>17</v>
      </c>
    </row>
    <row r="22" spans="4:4" x14ac:dyDescent="0.35">
      <c r="D22" s="3" t="s">
        <v>18</v>
      </c>
    </row>
    <row r="23" spans="4:4" x14ac:dyDescent="0.35">
      <c r="D23" s="3" t="s">
        <v>19</v>
      </c>
    </row>
    <row r="24" spans="4:4" x14ac:dyDescent="0.35">
      <c r="D24" s="3" t="s">
        <v>20</v>
      </c>
    </row>
    <row r="25" spans="4:4" x14ac:dyDescent="0.35">
      <c r="D25" s="3" t="s">
        <v>21</v>
      </c>
    </row>
    <row r="26" spans="4:4" x14ac:dyDescent="0.35">
      <c r="D26" s="3" t="s">
        <v>8</v>
      </c>
    </row>
    <row r="27" spans="4:4" x14ac:dyDescent="0.35">
      <c r="D27" s="3" t="s">
        <v>22</v>
      </c>
    </row>
    <row r="28" spans="4:4" x14ac:dyDescent="0.35">
      <c r="D28" s="3" t="s">
        <v>23</v>
      </c>
    </row>
    <row r="29" spans="4:4" x14ac:dyDescent="0.35">
      <c r="D29" s="3" t="s">
        <v>24</v>
      </c>
    </row>
    <row r="30" spans="4:4" x14ac:dyDescent="0.35">
      <c r="D30" s="3" t="s">
        <v>25</v>
      </c>
    </row>
    <row r="31" spans="4:4" x14ac:dyDescent="0.35">
      <c r="D31" s="3" t="s">
        <v>26</v>
      </c>
    </row>
    <row r="32" spans="4:4" x14ac:dyDescent="0.35">
      <c r="D32" s="3" t="s">
        <v>27</v>
      </c>
    </row>
    <row r="33" spans="4:4" x14ac:dyDescent="0.35">
      <c r="D33" s="3" t="s">
        <v>28</v>
      </c>
    </row>
    <row r="34" spans="4:4" x14ac:dyDescent="0.35">
      <c r="D34" s="3" t="s">
        <v>29</v>
      </c>
    </row>
    <row r="35" spans="4:4" x14ac:dyDescent="0.35">
      <c r="D35" s="3" t="s">
        <v>30</v>
      </c>
    </row>
    <row r="36" spans="4:4" x14ac:dyDescent="0.35">
      <c r="D36" s="3" t="s">
        <v>31</v>
      </c>
    </row>
    <row r="37" spans="4:4" x14ac:dyDescent="0.35">
      <c r="D37" s="3" t="s">
        <v>32</v>
      </c>
    </row>
    <row r="38" spans="4:4" x14ac:dyDescent="0.35">
      <c r="D38" s="3" t="s">
        <v>33</v>
      </c>
    </row>
    <row r="39" spans="4:4" x14ac:dyDescent="0.35">
      <c r="D39" s="3" t="s">
        <v>34</v>
      </c>
    </row>
    <row r="40" spans="4:4" x14ac:dyDescent="0.35">
      <c r="D40" s="3" t="s">
        <v>35</v>
      </c>
    </row>
    <row r="41" spans="4:4" x14ac:dyDescent="0.35">
      <c r="D41" s="3" t="s">
        <v>36</v>
      </c>
    </row>
    <row r="42" spans="4:4" x14ac:dyDescent="0.35">
      <c r="D42" s="3" t="s">
        <v>37</v>
      </c>
    </row>
    <row r="43" spans="4:4" x14ac:dyDescent="0.35">
      <c r="D43" s="3" t="s">
        <v>38</v>
      </c>
    </row>
    <row r="44" spans="4:4" x14ac:dyDescent="0.35">
      <c r="D44" s="3" t="s">
        <v>39</v>
      </c>
    </row>
    <row r="45" spans="4:4" x14ac:dyDescent="0.35">
      <c r="D45" s="3" t="s">
        <v>40</v>
      </c>
    </row>
    <row r="46" spans="4:4" x14ac:dyDescent="0.35">
      <c r="D46" s="3" t="s">
        <v>41</v>
      </c>
    </row>
    <row r="47" spans="4:4" x14ac:dyDescent="0.35">
      <c r="D47" s="3" t="s">
        <v>42</v>
      </c>
    </row>
    <row r="48" spans="4:4" x14ac:dyDescent="0.35">
      <c r="D48" s="3" t="s">
        <v>43</v>
      </c>
    </row>
    <row r="49" spans="4:4" x14ac:dyDescent="0.35">
      <c r="D49" s="3" t="s">
        <v>44</v>
      </c>
    </row>
    <row r="50" spans="4:4" x14ac:dyDescent="0.35">
      <c r="D50" s="3" t="s">
        <v>45</v>
      </c>
    </row>
    <row r="51" spans="4:4" x14ac:dyDescent="0.35">
      <c r="D51" s="3" t="s">
        <v>46</v>
      </c>
    </row>
    <row r="52" spans="4:4" x14ac:dyDescent="0.35">
      <c r="D52" s="3" t="s">
        <v>47</v>
      </c>
    </row>
    <row r="53" spans="4:4" x14ac:dyDescent="0.35">
      <c r="D53" s="3" t="s">
        <v>48</v>
      </c>
    </row>
    <row r="54" spans="4:4" x14ac:dyDescent="0.35">
      <c r="D54" s="3" t="s">
        <v>49</v>
      </c>
    </row>
    <row r="55" spans="4:4" x14ac:dyDescent="0.35">
      <c r="D55" s="3" t="s">
        <v>50</v>
      </c>
    </row>
    <row r="56" spans="4:4" x14ac:dyDescent="0.35">
      <c r="D56" s="3" t="s">
        <v>51</v>
      </c>
    </row>
    <row r="57" spans="4:4" x14ac:dyDescent="0.35">
      <c r="D57" s="3" t="s">
        <v>52</v>
      </c>
    </row>
    <row r="58" spans="4:4" x14ac:dyDescent="0.35">
      <c r="D58" s="3" t="s">
        <v>53</v>
      </c>
    </row>
    <row r="59" spans="4:4" x14ac:dyDescent="0.35">
      <c r="D59" s="3" t="s">
        <v>54</v>
      </c>
    </row>
    <row r="60" spans="4:4" x14ac:dyDescent="0.35">
      <c r="D60" s="3" t="s">
        <v>55</v>
      </c>
    </row>
    <row r="61" spans="4:4" x14ac:dyDescent="0.35">
      <c r="D61" s="3" t="s">
        <v>56</v>
      </c>
    </row>
    <row r="62" spans="4:4" x14ac:dyDescent="0.35">
      <c r="D62" s="3" t="s">
        <v>57</v>
      </c>
    </row>
    <row r="63" spans="4:4" x14ac:dyDescent="0.35">
      <c r="D63" s="3" t="s">
        <v>58</v>
      </c>
    </row>
    <row r="64" spans="4:4" x14ac:dyDescent="0.35">
      <c r="D64" s="3" t="s">
        <v>59</v>
      </c>
    </row>
    <row r="65" spans="4:4" x14ac:dyDescent="0.35">
      <c r="D65" s="3" t="s">
        <v>60</v>
      </c>
    </row>
    <row r="66" spans="4:4" x14ac:dyDescent="0.35">
      <c r="D66" s="3" t="s">
        <v>61</v>
      </c>
    </row>
    <row r="67" spans="4:4" x14ac:dyDescent="0.35">
      <c r="D67" s="3" t="s">
        <v>62</v>
      </c>
    </row>
    <row r="68" spans="4:4" x14ac:dyDescent="0.35">
      <c r="D68" s="3" t="s">
        <v>63</v>
      </c>
    </row>
    <row r="69" spans="4:4" x14ac:dyDescent="0.35">
      <c r="D69" s="3" t="s">
        <v>64</v>
      </c>
    </row>
    <row r="70" spans="4:4" x14ac:dyDescent="0.35">
      <c r="D70" s="3" t="s">
        <v>65</v>
      </c>
    </row>
    <row r="71" spans="4:4" x14ac:dyDescent="0.35">
      <c r="D71" s="3" t="s">
        <v>66</v>
      </c>
    </row>
    <row r="72" spans="4:4" x14ac:dyDescent="0.35">
      <c r="D72" s="3" t="s">
        <v>67</v>
      </c>
    </row>
    <row r="73" spans="4:4" x14ac:dyDescent="0.35">
      <c r="D73" s="3" t="s">
        <v>68</v>
      </c>
    </row>
    <row r="74" spans="4:4" x14ac:dyDescent="0.35">
      <c r="D74" s="3" t="s">
        <v>69</v>
      </c>
    </row>
    <row r="75" spans="4:4" x14ac:dyDescent="0.35">
      <c r="D75" s="3" t="s">
        <v>70</v>
      </c>
    </row>
    <row r="76" spans="4:4" x14ac:dyDescent="0.35">
      <c r="D76" s="3" t="s">
        <v>71</v>
      </c>
    </row>
    <row r="77" spans="4:4" x14ac:dyDescent="0.35">
      <c r="D77" s="3" t="s">
        <v>72</v>
      </c>
    </row>
    <row r="78" spans="4:4" x14ac:dyDescent="0.35">
      <c r="D78" s="3" t="s">
        <v>73</v>
      </c>
    </row>
    <row r="79" spans="4:4" x14ac:dyDescent="0.35">
      <c r="D79" s="3" t="s">
        <v>74</v>
      </c>
    </row>
    <row r="80" spans="4:4" x14ac:dyDescent="0.35">
      <c r="D80" s="3" t="s">
        <v>75</v>
      </c>
    </row>
    <row r="81" spans="4:4" x14ac:dyDescent="0.35">
      <c r="D81" s="3" t="s">
        <v>76</v>
      </c>
    </row>
    <row r="82" spans="4:4" x14ac:dyDescent="0.35">
      <c r="D82" s="3" t="s">
        <v>77</v>
      </c>
    </row>
    <row r="83" spans="4:4" x14ac:dyDescent="0.35">
      <c r="D83" s="3" t="s">
        <v>78</v>
      </c>
    </row>
    <row r="84" spans="4:4" x14ac:dyDescent="0.35">
      <c r="D84" s="3" t="s">
        <v>79</v>
      </c>
    </row>
    <row r="85" spans="4:4" x14ac:dyDescent="0.35">
      <c r="D85" s="3" t="s">
        <v>80</v>
      </c>
    </row>
    <row r="86" spans="4:4" x14ac:dyDescent="0.35">
      <c r="D86" s="3" t="s">
        <v>81</v>
      </c>
    </row>
    <row r="87" spans="4:4" x14ac:dyDescent="0.35">
      <c r="D87" s="3" t="s">
        <v>82</v>
      </c>
    </row>
    <row r="88" spans="4:4" x14ac:dyDescent="0.35">
      <c r="D88" s="3" t="s">
        <v>83</v>
      </c>
    </row>
    <row r="89" spans="4:4" x14ac:dyDescent="0.35">
      <c r="D89" s="3" t="s">
        <v>84</v>
      </c>
    </row>
    <row r="90" spans="4:4" x14ac:dyDescent="0.35">
      <c r="D90" s="3" t="s">
        <v>85</v>
      </c>
    </row>
    <row r="91" spans="4:4" x14ac:dyDescent="0.35">
      <c r="D91" s="3" t="s">
        <v>86</v>
      </c>
    </row>
    <row r="92" spans="4:4" x14ac:dyDescent="0.35">
      <c r="D92" s="3" t="s">
        <v>87</v>
      </c>
    </row>
    <row r="93" spans="4:4" x14ac:dyDescent="0.35">
      <c r="D93" s="3" t="s">
        <v>88</v>
      </c>
    </row>
    <row r="94" spans="4:4" x14ac:dyDescent="0.35">
      <c r="D94" s="3" t="s">
        <v>89</v>
      </c>
    </row>
    <row r="95" spans="4:4" x14ac:dyDescent="0.35">
      <c r="D95" s="3" t="s">
        <v>90</v>
      </c>
    </row>
    <row r="96" spans="4:4" x14ac:dyDescent="0.35">
      <c r="D96" s="3" t="s">
        <v>91</v>
      </c>
    </row>
    <row r="97" spans="4:4" x14ac:dyDescent="0.35">
      <c r="D97" s="3" t="s">
        <v>92</v>
      </c>
    </row>
    <row r="98" spans="4:4" x14ac:dyDescent="0.35">
      <c r="D98" s="3" t="s">
        <v>93</v>
      </c>
    </row>
    <row r="99" spans="4:4" x14ac:dyDescent="0.35">
      <c r="D99" s="3" t="s">
        <v>94</v>
      </c>
    </row>
    <row r="100" spans="4:4" x14ac:dyDescent="0.35">
      <c r="D100" s="3" t="s">
        <v>95</v>
      </c>
    </row>
    <row r="101" spans="4:4" x14ac:dyDescent="0.35">
      <c r="D101" s="3" t="s">
        <v>96</v>
      </c>
    </row>
    <row r="102" spans="4:4" x14ac:dyDescent="0.35">
      <c r="D102" s="3" t="s">
        <v>97</v>
      </c>
    </row>
    <row r="103" spans="4:4" x14ac:dyDescent="0.35">
      <c r="D103" s="3" t="s">
        <v>98</v>
      </c>
    </row>
    <row r="104" spans="4:4" x14ac:dyDescent="0.35">
      <c r="D104" s="3" t="s">
        <v>99</v>
      </c>
    </row>
    <row r="105" spans="4:4" x14ac:dyDescent="0.35">
      <c r="D105" s="3" t="s">
        <v>100</v>
      </c>
    </row>
    <row r="106" spans="4:4" x14ac:dyDescent="0.35">
      <c r="D106" s="3" t="s">
        <v>101</v>
      </c>
    </row>
    <row r="107" spans="4:4" x14ac:dyDescent="0.35">
      <c r="D107" s="3" t="s">
        <v>102</v>
      </c>
    </row>
    <row r="108" spans="4:4" x14ac:dyDescent="0.35">
      <c r="D108" s="3" t="s">
        <v>103</v>
      </c>
    </row>
    <row r="109" spans="4:4" x14ac:dyDescent="0.35">
      <c r="D109" s="3" t="s">
        <v>104</v>
      </c>
    </row>
    <row r="110" spans="4:4" x14ac:dyDescent="0.35">
      <c r="D110" s="3" t="s">
        <v>105</v>
      </c>
    </row>
    <row r="111" spans="4:4" x14ac:dyDescent="0.35">
      <c r="D111" s="3" t="s">
        <v>106</v>
      </c>
    </row>
    <row r="112" spans="4:4" x14ac:dyDescent="0.35">
      <c r="D112" s="3" t="s">
        <v>107</v>
      </c>
    </row>
    <row r="113" spans="4:4" x14ac:dyDescent="0.35">
      <c r="D113" s="3" t="s">
        <v>108</v>
      </c>
    </row>
    <row r="114" spans="4:4" x14ac:dyDescent="0.35">
      <c r="D114" s="3" t="s">
        <v>109</v>
      </c>
    </row>
    <row r="115" spans="4:4" x14ac:dyDescent="0.35">
      <c r="D115" s="3" t="s">
        <v>110</v>
      </c>
    </row>
    <row r="116" spans="4:4" x14ac:dyDescent="0.35">
      <c r="D116" s="3" t="s">
        <v>111</v>
      </c>
    </row>
    <row r="117" spans="4:4" x14ac:dyDescent="0.35">
      <c r="D117" s="3" t="s">
        <v>112</v>
      </c>
    </row>
    <row r="118" spans="4:4" x14ac:dyDescent="0.35">
      <c r="D118" s="3" t="s">
        <v>113</v>
      </c>
    </row>
    <row r="119" spans="4:4" x14ac:dyDescent="0.35">
      <c r="D119" s="3" t="s">
        <v>114</v>
      </c>
    </row>
    <row r="120" spans="4:4" x14ac:dyDescent="0.35">
      <c r="D120" s="3" t="s">
        <v>115</v>
      </c>
    </row>
    <row r="121" spans="4:4" x14ac:dyDescent="0.35">
      <c r="D121" s="3" t="s">
        <v>116</v>
      </c>
    </row>
    <row r="122" spans="4:4" x14ac:dyDescent="0.35">
      <c r="D122" s="3" t="s">
        <v>117</v>
      </c>
    </row>
    <row r="123" spans="4:4" x14ac:dyDescent="0.35">
      <c r="D123" s="3" t="s">
        <v>118</v>
      </c>
    </row>
    <row r="124" spans="4:4" x14ac:dyDescent="0.35">
      <c r="D124" s="3" t="s">
        <v>119</v>
      </c>
    </row>
    <row r="125" spans="4:4" x14ac:dyDescent="0.35">
      <c r="D125" s="3" t="s">
        <v>120</v>
      </c>
    </row>
    <row r="126" spans="4:4" x14ac:dyDescent="0.35">
      <c r="D126" s="3" t="s">
        <v>121</v>
      </c>
    </row>
    <row r="127" spans="4:4" x14ac:dyDescent="0.35">
      <c r="D127" s="3" t="s">
        <v>122</v>
      </c>
    </row>
    <row r="128" spans="4:4" x14ac:dyDescent="0.35">
      <c r="D128" s="3" t="s">
        <v>123</v>
      </c>
    </row>
    <row r="129" spans="4:4" x14ac:dyDescent="0.35">
      <c r="D129" s="3" t="s">
        <v>124</v>
      </c>
    </row>
    <row r="130" spans="4:4" x14ac:dyDescent="0.35">
      <c r="D130" s="3" t="s">
        <v>125</v>
      </c>
    </row>
    <row r="131" spans="4:4" x14ac:dyDescent="0.35">
      <c r="D131" s="3" t="s">
        <v>126</v>
      </c>
    </row>
    <row r="132" spans="4:4" x14ac:dyDescent="0.35">
      <c r="D132" s="3" t="s">
        <v>127</v>
      </c>
    </row>
    <row r="133" spans="4:4" x14ac:dyDescent="0.35">
      <c r="D133" s="3" t="s">
        <v>128</v>
      </c>
    </row>
    <row r="134" spans="4:4" x14ac:dyDescent="0.35">
      <c r="D134" s="3" t="s">
        <v>129</v>
      </c>
    </row>
    <row r="135" spans="4:4" x14ac:dyDescent="0.35">
      <c r="D135" s="3" t="s">
        <v>130</v>
      </c>
    </row>
    <row r="136" spans="4:4" x14ac:dyDescent="0.35">
      <c r="D136" s="3" t="s">
        <v>131</v>
      </c>
    </row>
    <row r="137" spans="4:4" x14ac:dyDescent="0.35">
      <c r="D137" s="3" t="s">
        <v>132</v>
      </c>
    </row>
    <row r="138" spans="4:4" x14ac:dyDescent="0.35">
      <c r="D138" s="3" t="s">
        <v>133</v>
      </c>
    </row>
    <row r="139" spans="4:4" x14ac:dyDescent="0.35">
      <c r="D139" s="3" t="s">
        <v>134</v>
      </c>
    </row>
    <row r="140" spans="4:4" x14ac:dyDescent="0.35">
      <c r="D140" s="3" t="s">
        <v>135</v>
      </c>
    </row>
    <row r="141" spans="4:4" x14ac:dyDescent="0.35">
      <c r="D141" s="3" t="s">
        <v>136</v>
      </c>
    </row>
    <row r="142" spans="4:4" x14ac:dyDescent="0.35">
      <c r="D142" s="3" t="s">
        <v>137</v>
      </c>
    </row>
    <row r="143" spans="4:4" x14ac:dyDescent="0.35">
      <c r="D143" s="3" t="s">
        <v>138</v>
      </c>
    </row>
    <row r="144" spans="4:4" x14ac:dyDescent="0.35">
      <c r="D144" s="3" t="s">
        <v>139</v>
      </c>
    </row>
    <row r="145" spans="4:4" x14ac:dyDescent="0.35">
      <c r="D145" s="3" t="s">
        <v>140</v>
      </c>
    </row>
    <row r="146" spans="4:4" x14ac:dyDescent="0.35">
      <c r="D146" s="3" t="s">
        <v>141</v>
      </c>
    </row>
    <row r="147" spans="4:4" x14ac:dyDescent="0.35">
      <c r="D147" s="3" t="s">
        <v>142</v>
      </c>
    </row>
    <row r="148" spans="4:4" x14ac:dyDescent="0.35">
      <c r="D148" s="3" t="s">
        <v>143</v>
      </c>
    </row>
    <row r="149" spans="4:4" x14ac:dyDescent="0.35">
      <c r="D149" s="3" t="s">
        <v>144</v>
      </c>
    </row>
    <row r="150" spans="4:4" x14ac:dyDescent="0.35">
      <c r="D150" s="3" t="s">
        <v>145</v>
      </c>
    </row>
    <row r="151" spans="4:4" x14ac:dyDescent="0.35">
      <c r="D151" s="3" t="s">
        <v>146</v>
      </c>
    </row>
    <row r="152" spans="4:4" x14ac:dyDescent="0.35">
      <c r="D152" s="3" t="s">
        <v>147</v>
      </c>
    </row>
    <row r="153" spans="4:4" x14ac:dyDescent="0.35">
      <c r="D153" s="3" t="s">
        <v>148</v>
      </c>
    </row>
    <row r="154" spans="4:4" x14ac:dyDescent="0.35">
      <c r="D154" s="3" t="s">
        <v>149</v>
      </c>
    </row>
    <row r="155" spans="4:4" x14ac:dyDescent="0.35">
      <c r="D155" s="3" t="s">
        <v>150</v>
      </c>
    </row>
    <row r="156" spans="4:4" x14ac:dyDescent="0.35">
      <c r="D156" s="3" t="s">
        <v>151</v>
      </c>
    </row>
    <row r="157" spans="4:4" x14ac:dyDescent="0.35">
      <c r="D157" s="3" t="s">
        <v>152</v>
      </c>
    </row>
    <row r="158" spans="4:4" x14ac:dyDescent="0.35">
      <c r="D158" s="3" t="s">
        <v>153</v>
      </c>
    </row>
    <row r="159" spans="4:4" x14ac:dyDescent="0.35">
      <c r="D159" s="3" t="s">
        <v>154</v>
      </c>
    </row>
    <row r="160" spans="4:4" x14ac:dyDescent="0.35">
      <c r="D160" s="3" t="s">
        <v>155</v>
      </c>
    </row>
    <row r="161" spans="4:4" x14ac:dyDescent="0.35">
      <c r="D161" s="3" t="s">
        <v>156</v>
      </c>
    </row>
    <row r="162" spans="4:4" x14ac:dyDescent="0.35">
      <c r="D162" s="3" t="s">
        <v>157</v>
      </c>
    </row>
    <row r="163" spans="4:4" x14ac:dyDescent="0.35">
      <c r="D163" s="3" t="s">
        <v>158</v>
      </c>
    </row>
    <row r="164" spans="4:4" x14ac:dyDescent="0.35">
      <c r="D164" s="3" t="s">
        <v>159</v>
      </c>
    </row>
    <row r="165" spans="4:4" x14ac:dyDescent="0.35">
      <c r="D165" s="3" t="s">
        <v>160</v>
      </c>
    </row>
    <row r="166" spans="4:4" x14ac:dyDescent="0.35">
      <c r="D166" s="3" t="s">
        <v>161</v>
      </c>
    </row>
    <row r="167" spans="4:4" x14ac:dyDescent="0.35">
      <c r="D167" s="3" t="s">
        <v>162</v>
      </c>
    </row>
    <row r="168" spans="4:4" x14ac:dyDescent="0.35">
      <c r="D168" s="3" t="s">
        <v>163</v>
      </c>
    </row>
    <row r="169" spans="4:4" x14ac:dyDescent="0.35">
      <c r="D169" s="3" t="s">
        <v>164</v>
      </c>
    </row>
    <row r="170" spans="4:4" x14ac:dyDescent="0.35">
      <c r="D170" s="3" t="s">
        <v>165</v>
      </c>
    </row>
    <row r="171" spans="4:4" x14ac:dyDescent="0.35">
      <c r="D171" s="3" t="s">
        <v>166</v>
      </c>
    </row>
    <row r="172" spans="4:4" x14ac:dyDescent="0.35">
      <c r="D172" s="3" t="s">
        <v>167</v>
      </c>
    </row>
    <row r="173" spans="4:4" x14ac:dyDescent="0.35">
      <c r="D173" s="3" t="s">
        <v>168</v>
      </c>
    </row>
    <row r="174" spans="4:4" x14ac:dyDescent="0.35">
      <c r="D174" s="3" t="s">
        <v>169</v>
      </c>
    </row>
    <row r="175" spans="4:4" x14ac:dyDescent="0.35">
      <c r="D175" s="3" t="s">
        <v>170</v>
      </c>
    </row>
    <row r="176" spans="4:4" x14ac:dyDescent="0.35">
      <c r="D176" s="3" t="s">
        <v>171</v>
      </c>
    </row>
    <row r="177" spans="4:4" x14ac:dyDescent="0.35">
      <c r="D177" s="3" t="s">
        <v>172</v>
      </c>
    </row>
    <row r="178" spans="4:4" x14ac:dyDescent="0.35">
      <c r="D178" s="3" t="s">
        <v>173</v>
      </c>
    </row>
    <row r="179" spans="4:4" x14ac:dyDescent="0.35">
      <c r="D179" s="3" t="s">
        <v>174</v>
      </c>
    </row>
    <row r="180" spans="4:4" x14ac:dyDescent="0.35">
      <c r="D180" s="3" t="s">
        <v>175</v>
      </c>
    </row>
    <row r="181" spans="4:4" x14ac:dyDescent="0.35">
      <c r="D181" s="3" t="s">
        <v>176</v>
      </c>
    </row>
    <row r="182" spans="4:4" x14ac:dyDescent="0.35">
      <c r="D182" s="3" t="s">
        <v>177</v>
      </c>
    </row>
    <row r="183" spans="4:4" x14ac:dyDescent="0.35">
      <c r="D183" s="3" t="s">
        <v>178</v>
      </c>
    </row>
    <row r="184" spans="4:4" x14ac:dyDescent="0.35">
      <c r="D184" s="3" t="s">
        <v>179</v>
      </c>
    </row>
    <row r="185" spans="4:4" x14ac:dyDescent="0.35">
      <c r="D185" s="3" t="s">
        <v>180</v>
      </c>
    </row>
    <row r="186" spans="4:4" x14ac:dyDescent="0.35">
      <c r="D186" s="3" t="s">
        <v>181</v>
      </c>
    </row>
    <row r="187" spans="4:4" x14ac:dyDescent="0.35">
      <c r="D187" s="3" t="s">
        <v>182</v>
      </c>
    </row>
    <row r="188" spans="4:4" x14ac:dyDescent="0.35">
      <c r="D188" s="3" t="s">
        <v>183</v>
      </c>
    </row>
    <row r="189" spans="4:4" x14ac:dyDescent="0.35">
      <c r="D189" s="3" t="s">
        <v>184</v>
      </c>
    </row>
    <row r="190" spans="4:4" x14ac:dyDescent="0.35">
      <c r="D190" s="3" t="s">
        <v>185</v>
      </c>
    </row>
    <row r="191" spans="4:4" x14ac:dyDescent="0.35">
      <c r="D191" s="3" t="s">
        <v>186</v>
      </c>
    </row>
    <row r="192" spans="4:4" x14ac:dyDescent="0.35">
      <c r="D192" s="3" t="s">
        <v>187</v>
      </c>
    </row>
    <row r="193" spans="4:4" x14ac:dyDescent="0.35">
      <c r="D193" s="3" t="s">
        <v>188</v>
      </c>
    </row>
    <row r="194" spans="4:4" x14ac:dyDescent="0.35">
      <c r="D194" s="3" t="s">
        <v>189</v>
      </c>
    </row>
    <row r="195" spans="4:4" x14ac:dyDescent="0.35">
      <c r="D195" s="3" t="s">
        <v>190</v>
      </c>
    </row>
    <row r="196" spans="4:4" x14ac:dyDescent="0.35">
      <c r="D196" s="3" t="s">
        <v>191</v>
      </c>
    </row>
    <row r="197" spans="4:4" x14ac:dyDescent="0.35">
      <c r="D197" s="3" t="s">
        <v>192</v>
      </c>
    </row>
    <row r="198" spans="4:4" x14ac:dyDescent="0.35">
      <c r="D198" s="3" t="s">
        <v>193</v>
      </c>
    </row>
    <row r="199" spans="4:4" x14ac:dyDescent="0.35">
      <c r="D199" s="3" t="s">
        <v>194</v>
      </c>
    </row>
    <row r="200" spans="4:4" x14ac:dyDescent="0.35">
      <c r="D200" s="3" t="s">
        <v>195</v>
      </c>
    </row>
    <row r="201" spans="4:4" x14ac:dyDescent="0.35">
      <c r="D201" s="3" t="s">
        <v>196</v>
      </c>
    </row>
    <row r="202" spans="4:4" x14ac:dyDescent="0.35">
      <c r="D202" s="3" t="s">
        <v>197</v>
      </c>
    </row>
    <row r="203" spans="4:4" x14ac:dyDescent="0.35">
      <c r="D203" s="3" t="s">
        <v>198</v>
      </c>
    </row>
    <row r="204" spans="4:4" x14ac:dyDescent="0.35">
      <c r="D204" s="3" t="s">
        <v>199</v>
      </c>
    </row>
    <row r="205" spans="4:4" x14ac:dyDescent="0.35">
      <c r="D205" s="3" t="s">
        <v>200</v>
      </c>
    </row>
    <row r="206" spans="4:4" x14ac:dyDescent="0.35">
      <c r="D206" s="3" t="s">
        <v>201</v>
      </c>
    </row>
    <row r="207" spans="4:4" x14ac:dyDescent="0.35">
      <c r="D207" s="3" t="s">
        <v>202</v>
      </c>
    </row>
    <row r="208" spans="4:4" x14ac:dyDescent="0.35">
      <c r="D208" s="3" t="s">
        <v>203</v>
      </c>
    </row>
    <row r="209" spans="4:4" x14ac:dyDescent="0.35">
      <c r="D209" s="3" t="s">
        <v>204</v>
      </c>
    </row>
    <row r="210" spans="4:4" x14ac:dyDescent="0.35">
      <c r="D210" s="3" t="s">
        <v>205</v>
      </c>
    </row>
    <row r="211" spans="4:4" x14ac:dyDescent="0.35">
      <c r="D211" s="3" t="s">
        <v>206</v>
      </c>
    </row>
    <row r="212" spans="4:4" x14ac:dyDescent="0.35">
      <c r="D212" s="3" t="s">
        <v>207</v>
      </c>
    </row>
    <row r="213" spans="4:4" x14ac:dyDescent="0.35">
      <c r="D213" s="3" t="s">
        <v>208</v>
      </c>
    </row>
    <row r="214" spans="4:4" x14ac:dyDescent="0.35">
      <c r="D214" s="3" t="s">
        <v>209</v>
      </c>
    </row>
    <row r="215" spans="4:4" x14ac:dyDescent="0.35">
      <c r="D215" s="3" t="s">
        <v>210</v>
      </c>
    </row>
    <row r="216" spans="4:4" x14ac:dyDescent="0.35">
      <c r="D216" s="3" t="s">
        <v>211</v>
      </c>
    </row>
    <row r="217" spans="4:4" x14ac:dyDescent="0.35">
      <c r="D217" s="3" t="s">
        <v>212</v>
      </c>
    </row>
    <row r="218" spans="4:4" x14ac:dyDescent="0.35">
      <c r="D218" s="3" t="s">
        <v>213</v>
      </c>
    </row>
    <row r="219" spans="4:4" x14ac:dyDescent="0.35">
      <c r="D219" s="3" t="s">
        <v>214</v>
      </c>
    </row>
    <row r="220" spans="4:4" x14ac:dyDescent="0.35">
      <c r="D220" s="3" t="s">
        <v>215</v>
      </c>
    </row>
    <row r="221" spans="4:4" x14ac:dyDescent="0.35">
      <c r="D221" s="3" t="s">
        <v>216</v>
      </c>
    </row>
    <row r="222" spans="4:4" x14ac:dyDescent="0.35">
      <c r="D222" s="3" t="s">
        <v>217</v>
      </c>
    </row>
    <row r="223" spans="4:4" x14ac:dyDescent="0.35">
      <c r="D223" s="3" t="s">
        <v>218</v>
      </c>
    </row>
    <row r="224" spans="4:4" x14ac:dyDescent="0.35">
      <c r="D224" s="3" t="s">
        <v>219</v>
      </c>
    </row>
    <row r="225" spans="4:4" x14ac:dyDescent="0.35">
      <c r="D225" s="3" t="s">
        <v>220</v>
      </c>
    </row>
    <row r="226" spans="4:4" x14ac:dyDescent="0.35">
      <c r="D226" s="3" t="s">
        <v>221</v>
      </c>
    </row>
    <row r="227" spans="4:4" x14ac:dyDescent="0.35">
      <c r="D227" s="3" t="s">
        <v>222</v>
      </c>
    </row>
    <row r="228" spans="4:4" x14ac:dyDescent="0.35">
      <c r="D228" s="3" t="s">
        <v>223</v>
      </c>
    </row>
    <row r="229" spans="4:4" x14ac:dyDescent="0.35">
      <c r="D229" s="3" t="s">
        <v>224</v>
      </c>
    </row>
    <row r="230" spans="4:4" x14ac:dyDescent="0.35">
      <c r="D230" s="3" t="s">
        <v>225</v>
      </c>
    </row>
    <row r="231" spans="4:4" x14ac:dyDescent="0.35">
      <c r="D231" s="3" t="s">
        <v>226</v>
      </c>
    </row>
    <row r="232" spans="4:4" x14ac:dyDescent="0.35">
      <c r="D232" s="3" t="s">
        <v>227</v>
      </c>
    </row>
    <row r="233" spans="4:4" x14ac:dyDescent="0.35">
      <c r="D233" s="3" t="s">
        <v>228</v>
      </c>
    </row>
    <row r="234" spans="4:4" x14ac:dyDescent="0.35">
      <c r="D234" s="3" t="s">
        <v>229</v>
      </c>
    </row>
    <row r="235" spans="4:4" x14ac:dyDescent="0.35">
      <c r="D235" s="3" t="s">
        <v>230</v>
      </c>
    </row>
    <row r="236" spans="4:4" x14ac:dyDescent="0.35">
      <c r="D236" s="3" t="s">
        <v>231</v>
      </c>
    </row>
    <row r="237" spans="4:4" x14ac:dyDescent="0.35">
      <c r="D237" s="3" t="s">
        <v>232</v>
      </c>
    </row>
    <row r="238" spans="4:4" x14ac:dyDescent="0.35">
      <c r="D238" s="3" t="s">
        <v>233</v>
      </c>
    </row>
    <row r="239" spans="4:4" x14ac:dyDescent="0.35">
      <c r="D239" s="3" t="s">
        <v>234</v>
      </c>
    </row>
    <row r="240" spans="4:4" x14ac:dyDescent="0.35">
      <c r="D240" s="3" t="s">
        <v>235</v>
      </c>
    </row>
    <row r="241" spans="4:4" x14ac:dyDescent="0.35">
      <c r="D241" s="3" t="s">
        <v>236</v>
      </c>
    </row>
    <row r="242" spans="4:4" x14ac:dyDescent="0.35">
      <c r="D242" s="3" t="s">
        <v>237</v>
      </c>
    </row>
    <row r="243" spans="4:4" x14ac:dyDescent="0.35">
      <c r="D243" s="3" t="s">
        <v>238</v>
      </c>
    </row>
    <row r="244" spans="4:4" x14ac:dyDescent="0.35">
      <c r="D244" s="3" t="s">
        <v>239</v>
      </c>
    </row>
    <row r="245" spans="4:4" x14ac:dyDescent="0.35">
      <c r="D245" s="3" t="s">
        <v>240</v>
      </c>
    </row>
    <row r="246" spans="4:4" x14ac:dyDescent="0.35">
      <c r="D246" s="3" t="s">
        <v>241</v>
      </c>
    </row>
    <row r="247" spans="4:4" x14ac:dyDescent="0.35">
      <c r="D247" s="3" t="s">
        <v>242</v>
      </c>
    </row>
    <row r="248" spans="4:4" x14ac:dyDescent="0.35">
      <c r="D248" s="3" t="s">
        <v>243</v>
      </c>
    </row>
    <row r="249" spans="4:4" x14ac:dyDescent="0.35">
      <c r="D249" s="3" t="s">
        <v>244</v>
      </c>
    </row>
    <row r="250" spans="4:4" x14ac:dyDescent="0.35">
      <c r="D250" s="3" t="s">
        <v>245</v>
      </c>
    </row>
    <row r="251" spans="4:4" x14ac:dyDescent="0.35">
      <c r="D251" s="3" t="s">
        <v>246</v>
      </c>
    </row>
    <row r="252" spans="4:4" x14ac:dyDescent="0.35">
      <c r="D252" s="3" t="s">
        <v>247</v>
      </c>
    </row>
    <row r="253" spans="4:4" x14ac:dyDescent="0.35">
      <c r="D253" s="3" t="s">
        <v>248</v>
      </c>
    </row>
    <row r="254" spans="4:4" x14ac:dyDescent="0.35">
      <c r="D254" s="3" t="s">
        <v>249</v>
      </c>
    </row>
    <row r="255" spans="4:4" x14ac:dyDescent="0.35">
      <c r="D255" s="3" t="s">
        <v>250</v>
      </c>
    </row>
    <row r="256" spans="4:4" x14ac:dyDescent="0.35">
      <c r="D256" s="3" t="s">
        <v>251</v>
      </c>
    </row>
    <row r="257" spans="4:4" x14ac:dyDescent="0.35">
      <c r="D257" s="3" t="s">
        <v>252</v>
      </c>
    </row>
    <row r="258" spans="4:4" x14ac:dyDescent="0.35">
      <c r="D258" s="3" t="s">
        <v>253</v>
      </c>
    </row>
    <row r="259" spans="4:4" x14ac:dyDescent="0.35">
      <c r="D259" s="3" t="s">
        <v>254</v>
      </c>
    </row>
    <row r="260" spans="4:4" x14ac:dyDescent="0.35">
      <c r="D260" s="3" t="s">
        <v>255</v>
      </c>
    </row>
    <row r="261" spans="4:4" x14ac:dyDescent="0.35">
      <c r="D261" s="3" t="s">
        <v>256</v>
      </c>
    </row>
    <row r="262" spans="4:4" x14ac:dyDescent="0.35">
      <c r="D262" s="3" t="s">
        <v>257</v>
      </c>
    </row>
    <row r="263" spans="4:4" x14ac:dyDescent="0.35">
      <c r="D263" s="3" t="s">
        <v>258</v>
      </c>
    </row>
    <row r="264" spans="4:4" x14ac:dyDescent="0.35">
      <c r="D264" s="3" t="s">
        <v>259</v>
      </c>
    </row>
    <row r="265" spans="4:4" x14ac:dyDescent="0.35">
      <c r="D265" s="3" t="s">
        <v>260</v>
      </c>
    </row>
    <row r="266" spans="4:4" x14ac:dyDescent="0.35">
      <c r="D266" s="3" t="s">
        <v>261</v>
      </c>
    </row>
    <row r="267" spans="4:4" x14ac:dyDescent="0.35">
      <c r="D267" s="3" t="s">
        <v>262</v>
      </c>
    </row>
    <row r="268" spans="4:4" x14ac:dyDescent="0.35">
      <c r="D268" s="3" t="s">
        <v>263</v>
      </c>
    </row>
    <row r="269" spans="4:4" x14ac:dyDescent="0.35">
      <c r="D269" s="3" t="s">
        <v>264</v>
      </c>
    </row>
    <row r="270" spans="4:4" x14ac:dyDescent="0.35">
      <c r="D270" s="3" t="s">
        <v>265</v>
      </c>
    </row>
    <row r="271" spans="4:4" x14ac:dyDescent="0.35">
      <c r="D271" s="3" t="s">
        <v>266</v>
      </c>
    </row>
    <row r="272" spans="4:4" x14ac:dyDescent="0.35">
      <c r="D272" s="3" t="s">
        <v>267</v>
      </c>
    </row>
    <row r="273" spans="4:4" x14ac:dyDescent="0.35">
      <c r="D273" s="3" t="s">
        <v>268</v>
      </c>
    </row>
    <row r="274" spans="4:4" x14ac:dyDescent="0.35">
      <c r="D274" s="3" t="s">
        <v>269</v>
      </c>
    </row>
    <row r="275" spans="4:4" x14ac:dyDescent="0.35">
      <c r="D275" s="3" t="s">
        <v>270</v>
      </c>
    </row>
    <row r="276" spans="4:4" x14ac:dyDescent="0.35">
      <c r="D276" s="3" t="s">
        <v>271</v>
      </c>
    </row>
    <row r="277" spans="4:4" x14ac:dyDescent="0.35">
      <c r="D277" s="3" t="s">
        <v>272</v>
      </c>
    </row>
    <row r="278" spans="4:4" x14ac:dyDescent="0.35">
      <c r="D278" s="3" t="s">
        <v>273</v>
      </c>
    </row>
    <row r="279" spans="4:4" x14ac:dyDescent="0.35">
      <c r="D279" s="3" t="s">
        <v>274</v>
      </c>
    </row>
    <row r="280" spans="4:4" x14ac:dyDescent="0.35">
      <c r="D280" s="3" t="s">
        <v>275</v>
      </c>
    </row>
    <row r="281" spans="4:4" x14ac:dyDescent="0.35">
      <c r="D281" s="3" t="s">
        <v>276</v>
      </c>
    </row>
    <row r="282" spans="4:4" x14ac:dyDescent="0.35">
      <c r="D282" s="3" t="s">
        <v>277</v>
      </c>
    </row>
    <row r="283" spans="4:4" x14ac:dyDescent="0.35">
      <c r="D283" s="3" t="s">
        <v>278</v>
      </c>
    </row>
    <row r="284" spans="4:4" x14ac:dyDescent="0.35">
      <c r="D284" s="3" t="s">
        <v>279</v>
      </c>
    </row>
    <row r="285" spans="4:4" x14ac:dyDescent="0.35">
      <c r="D285" s="3" t="s">
        <v>280</v>
      </c>
    </row>
    <row r="286" spans="4:4" x14ac:dyDescent="0.35">
      <c r="D286" s="3" t="s">
        <v>281</v>
      </c>
    </row>
    <row r="287" spans="4:4" x14ac:dyDescent="0.35">
      <c r="D287" s="3" t="s">
        <v>282</v>
      </c>
    </row>
    <row r="288" spans="4:4" x14ac:dyDescent="0.35">
      <c r="D288" s="3" t="s">
        <v>283</v>
      </c>
    </row>
    <row r="289" spans="4:4" x14ac:dyDescent="0.35">
      <c r="D289" s="3" t="s">
        <v>284</v>
      </c>
    </row>
    <row r="290" spans="4:4" x14ac:dyDescent="0.35">
      <c r="D290" s="3" t="s">
        <v>285</v>
      </c>
    </row>
    <row r="291" spans="4:4" x14ac:dyDescent="0.35">
      <c r="D291" s="3" t="s">
        <v>286</v>
      </c>
    </row>
    <row r="292" spans="4:4" x14ac:dyDescent="0.35">
      <c r="D292" s="3" t="s">
        <v>287</v>
      </c>
    </row>
    <row r="293" spans="4:4" x14ac:dyDescent="0.35">
      <c r="D293" s="3" t="s">
        <v>288</v>
      </c>
    </row>
    <row r="294" spans="4:4" x14ac:dyDescent="0.35">
      <c r="D294" s="3" t="s">
        <v>289</v>
      </c>
    </row>
    <row r="295" spans="4:4" x14ac:dyDescent="0.35">
      <c r="D295" s="3" t="s">
        <v>290</v>
      </c>
    </row>
    <row r="296" spans="4:4" x14ac:dyDescent="0.35">
      <c r="D296" s="3" t="s">
        <v>291</v>
      </c>
    </row>
    <row r="297" spans="4:4" x14ac:dyDescent="0.35">
      <c r="D297" s="3" t="s">
        <v>292</v>
      </c>
    </row>
    <row r="298" spans="4:4" x14ac:dyDescent="0.35">
      <c r="D298" s="3" t="s">
        <v>293</v>
      </c>
    </row>
    <row r="299" spans="4:4" x14ac:dyDescent="0.35">
      <c r="D299" s="3" t="s">
        <v>294</v>
      </c>
    </row>
    <row r="300" spans="4:4" x14ac:dyDescent="0.35">
      <c r="D300" s="3" t="s">
        <v>295</v>
      </c>
    </row>
    <row r="301" spans="4:4" x14ac:dyDescent="0.35">
      <c r="D301" s="3" t="s">
        <v>296</v>
      </c>
    </row>
    <row r="302" spans="4:4" x14ac:dyDescent="0.35">
      <c r="D302" s="3" t="s">
        <v>297</v>
      </c>
    </row>
    <row r="303" spans="4:4" x14ac:dyDescent="0.35">
      <c r="D303" s="3" t="s">
        <v>298</v>
      </c>
    </row>
    <row r="304" spans="4:4" x14ac:dyDescent="0.35">
      <c r="D304" s="3" t="s">
        <v>299</v>
      </c>
    </row>
    <row r="305" spans="4:4" x14ac:dyDescent="0.35">
      <c r="D305" s="3" t="s">
        <v>300</v>
      </c>
    </row>
    <row r="306" spans="4:4" x14ac:dyDescent="0.35">
      <c r="D306" s="3" t="s">
        <v>301</v>
      </c>
    </row>
    <row r="307" spans="4:4" x14ac:dyDescent="0.35">
      <c r="D307" s="3" t="s">
        <v>302</v>
      </c>
    </row>
    <row r="308" spans="4:4" x14ac:dyDescent="0.35">
      <c r="D308" s="3" t="s">
        <v>303</v>
      </c>
    </row>
    <row r="309" spans="4:4" x14ac:dyDescent="0.35">
      <c r="D309" s="3" t="s">
        <v>304</v>
      </c>
    </row>
    <row r="310" spans="4:4" x14ac:dyDescent="0.35">
      <c r="D310" s="3" t="s">
        <v>305</v>
      </c>
    </row>
    <row r="311" spans="4:4" x14ac:dyDescent="0.35">
      <c r="D311" s="3" t="s">
        <v>306</v>
      </c>
    </row>
    <row r="312" spans="4:4" x14ac:dyDescent="0.35">
      <c r="D312" s="3" t="s">
        <v>307</v>
      </c>
    </row>
    <row r="313" spans="4:4" x14ac:dyDescent="0.35">
      <c r="D313" s="3" t="s">
        <v>308</v>
      </c>
    </row>
    <row r="314" spans="4:4" x14ac:dyDescent="0.35">
      <c r="D314" s="3" t="s">
        <v>309</v>
      </c>
    </row>
    <row r="315" spans="4:4" x14ac:dyDescent="0.35">
      <c r="D315" s="3" t="s">
        <v>310</v>
      </c>
    </row>
    <row r="316" spans="4:4" x14ac:dyDescent="0.35">
      <c r="D316" s="3" t="s">
        <v>311</v>
      </c>
    </row>
    <row r="317" spans="4:4" x14ac:dyDescent="0.35">
      <c r="D317" s="3" t="s">
        <v>312</v>
      </c>
    </row>
    <row r="318" spans="4:4" x14ac:dyDescent="0.35">
      <c r="D318" s="3" t="s">
        <v>313</v>
      </c>
    </row>
    <row r="319" spans="4:4" x14ac:dyDescent="0.35">
      <c r="D319" s="3" t="s">
        <v>314</v>
      </c>
    </row>
    <row r="320" spans="4:4" x14ac:dyDescent="0.35">
      <c r="D320" s="3" t="s">
        <v>315</v>
      </c>
    </row>
    <row r="321" spans="4:4" x14ac:dyDescent="0.35">
      <c r="D321" s="3" t="s">
        <v>316</v>
      </c>
    </row>
    <row r="322" spans="4:4" x14ac:dyDescent="0.35">
      <c r="D322" s="3" t="s">
        <v>317</v>
      </c>
    </row>
    <row r="323" spans="4:4" x14ac:dyDescent="0.35">
      <c r="D323" s="3" t="s">
        <v>318</v>
      </c>
    </row>
    <row r="324" spans="4:4" x14ac:dyDescent="0.35">
      <c r="D324" s="3" t="s">
        <v>319</v>
      </c>
    </row>
    <row r="325" spans="4:4" x14ac:dyDescent="0.35">
      <c r="D325" s="3" t="s">
        <v>320</v>
      </c>
    </row>
    <row r="326" spans="4:4" x14ac:dyDescent="0.35">
      <c r="D326" s="3" t="s">
        <v>321</v>
      </c>
    </row>
    <row r="327" spans="4:4" x14ac:dyDescent="0.35">
      <c r="D327" s="3" t="s">
        <v>322</v>
      </c>
    </row>
    <row r="328" spans="4:4" x14ac:dyDescent="0.35">
      <c r="D328" s="3" t="s">
        <v>323</v>
      </c>
    </row>
    <row r="329" spans="4:4" x14ac:dyDescent="0.35">
      <c r="D329" s="3" t="s">
        <v>324</v>
      </c>
    </row>
    <row r="330" spans="4:4" x14ac:dyDescent="0.35">
      <c r="D330" s="3" t="s">
        <v>325</v>
      </c>
    </row>
    <row r="331" spans="4:4" x14ac:dyDescent="0.35">
      <c r="D331" s="3" t="s">
        <v>326</v>
      </c>
    </row>
    <row r="332" spans="4:4" x14ac:dyDescent="0.35">
      <c r="D332" s="3" t="s">
        <v>327</v>
      </c>
    </row>
    <row r="333" spans="4:4" x14ac:dyDescent="0.35">
      <c r="D333" s="3" t="s">
        <v>328</v>
      </c>
    </row>
    <row r="334" spans="4:4" x14ac:dyDescent="0.35">
      <c r="D334" s="3" t="s">
        <v>329</v>
      </c>
    </row>
    <row r="335" spans="4:4" x14ac:dyDescent="0.35">
      <c r="D335" s="3" t="s">
        <v>330</v>
      </c>
    </row>
    <row r="336" spans="4:4" x14ac:dyDescent="0.35">
      <c r="D336" s="3" t="s">
        <v>331</v>
      </c>
    </row>
    <row r="337" spans="4:4" x14ac:dyDescent="0.35">
      <c r="D337" s="3" t="s">
        <v>332</v>
      </c>
    </row>
    <row r="338" spans="4:4" x14ac:dyDescent="0.35">
      <c r="D338" s="3" t="s">
        <v>333</v>
      </c>
    </row>
    <row r="339" spans="4:4" x14ac:dyDescent="0.35">
      <c r="D339" s="3" t="s">
        <v>334</v>
      </c>
    </row>
    <row r="340" spans="4:4" x14ac:dyDescent="0.35">
      <c r="D340" s="3" t="s">
        <v>335</v>
      </c>
    </row>
    <row r="341" spans="4:4" x14ac:dyDescent="0.35">
      <c r="D341" s="3" t="s">
        <v>336</v>
      </c>
    </row>
    <row r="342" spans="4:4" x14ac:dyDescent="0.35">
      <c r="D342" s="3" t="s">
        <v>337</v>
      </c>
    </row>
    <row r="343" spans="4:4" x14ac:dyDescent="0.35">
      <c r="D343" s="3" t="s">
        <v>338</v>
      </c>
    </row>
    <row r="344" spans="4:4" x14ac:dyDescent="0.35">
      <c r="D344" s="3" t="s">
        <v>339</v>
      </c>
    </row>
    <row r="345" spans="4:4" x14ac:dyDescent="0.35">
      <c r="D345" s="3" t="s">
        <v>340</v>
      </c>
    </row>
    <row r="346" spans="4:4" x14ac:dyDescent="0.35">
      <c r="D346" s="3" t="s">
        <v>341</v>
      </c>
    </row>
    <row r="347" spans="4:4" x14ac:dyDescent="0.35">
      <c r="D347" s="3" t="s">
        <v>342</v>
      </c>
    </row>
    <row r="348" spans="4:4" x14ac:dyDescent="0.35">
      <c r="D348" s="3" t="s">
        <v>343</v>
      </c>
    </row>
    <row r="349" spans="4:4" x14ac:dyDescent="0.35">
      <c r="D349" s="3" t="s">
        <v>344</v>
      </c>
    </row>
    <row r="350" spans="4:4" x14ac:dyDescent="0.35">
      <c r="D350" s="3" t="s">
        <v>345</v>
      </c>
    </row>
    <row r="351" spans="4:4" x14ac:dyDescent="0.35">
      <c r="D351" s="3" t="s">
        <v>346</v>
      </c>
    </row>
    <row r="352" spans="4:4" x14ac:dyDescent="0.35">
      <c r="D352" s="3" t="s">
        <v>347</v>
      </c>
    </row>
    <row r="353" spans="4:4" x14ac:dyDescent="0.35">
      <c r="D353" s="3" t="s">
        <v>348</v>
      </c>
    </row>
    <row r="354" spans="4:4" x14ac:dyDescent="0.35">
      <c r="D354" s="3" t="s">
        <v>349</v>
      </c>
    </row>
    <row r="355" spans="4:4" x14ac:dyDescent="0.35">
      <c r="D355" s="3" t="s">
        <v>350</v>
      </c>
    </row>
    <row r="356" spans="4:4" x14ac:dyDescent="0.35">
      <c r="D356" s="3" t="s">
        <v>351</v>
      </c>
    </row>
    <row r="357" spans="4:4" x14ac:dyDescent="0.35">
      <c r="D357" s="3" t="s">
        <v>352</v>
      </c>
    </row>
    <row r="358" spans="4:4" x14ac:dyDescent="0.35">
      <c r="D358" s="3" t="s">
        <v>353</v>
      </c>
    </row>
    <row r="359" spans="4:4" x14ac:dyDescent="0.35">
      <c r="D359" s="3" t="s">
        <v>354</v>
      </c>
    </row>
    <row r="360" spans="4:4" x14ac:dyDescent="0.35">
      <c r="D360" s="3" t="s">
        <v>355</v>
      </c>
    </row>
    <row r="361" spans="4:4" x14ac:dyDescent="0.35">
      <c r="D361" s="3" t="s">
        <v>356</v>
      </c>
    </row>
    <row r="362" spans="4:4" x14ac:dyDescent="0.35">
      <c r="D362" s="3" t="s">
        <v>357</v>
      </c>
    </row>
    <row r="363" spans="4:4" x14ac:dyDescent="0.35">
      <c r="D363" s="3" t="s">
        <v>358</v>
      </c>
    </row>
    <row r="364" spans="4:4" x14ac:dyDescent="0.35">
      <c r="D364" s="3" t="s">
        <v>359</v>
      </c>
    </row>
    <row r="365" spans="4:4" x14ac:dyDescent="0.35">
      <c r="D365" s="3" t="s">
        <v>360</v>
      </c>
    </row>
    <row r="366" spans="4:4" x14ac:dyDescent="0.35">
      <c r="D366" s="3" t="s">
        <v>361</v>
      </c>
    </row>
    <row r="367" spans="4:4" x14ac:dyDescent="0.35">
      <c r="D367" s="3" t="s">
        <v>362</v>
      </c>
    </row>
    <row r="368" spans="4:4" x14ac:dyDescent="0.35">
      <c r="D368" s="3" t="s">
        <v>363</v>
      </c>
    </row>
    <row r="369" spans="4:4" x14ac:dyDescent="0.35">
      <c r="D369" s="3" t="s">
        <v>364</v>
      </c>
    </row>
    <row r="370" spans="4:4" x14ac:dyDescent="0.35">
      <c r="D370" s="3" t="s">
        <v>365</v>
      </c>
    </row>
    <row r="371" spans="4:4" x14ac:dyDescent="0.35">
      <c r="D371" s="3" t="s">
        <v>366</v>
      </c>
    </row>
    <row r="372" spans="4:4" x14ac:dyDescent="0.35">
      <c r="D372" s="3" t="s">
        <v>367</v>
      </c>
    </row>
    <row r="373" spans="4:4" x14ac:dyDescent="0.35">
      <c r="D373" s="3" t="s">
        <v>368</v>
      </c>
    </row>
    <row r="374" spans="4:4" x14ac:dyDescent="0.35">
      <c r="D374" s="3" t="s">
        <v>369</v>
      </c>
    </row>
    <row r="375" spans="4:4" x14ac:dyDescent="0.35">
      <c r="D375" s="3" t="s">
        <v>370</v>
      </c>
    </row>
    <row r="376" spans="4:4" x14ac:dyDescent="0.35">
      <c r="D376" s="3" t="s">
        <v>371</v>
      </c>
    </row>
    <row r="377" spans="4:4" x14ac:dyDescent="0.35">
      <c r="D377" s="3" t="s">
        <v>372</v>
      </c>
    </row>
    <row r="378" spans="4:4" x14ac:dyDescent="0.35">
      <c r="D378" s="3" t="s">
        <v>373</v>
      </c>
    </row>
    <row r="379" spans="4:4" x14ac:dyDescent="0.35">
      <c r="D379" s="3" t="s">
        <v>374</v>
      </c>
    </row>
    <row r="380" spans="4:4" x14ac:dyDescent="0.35">
      <c r="D380" s="3" t="s">
        <v>375</v>
      </c>
    </row>
    <row r="381" spans="4:4" x14ac:dyDescent="0.35">
      <c r="D381" s="3" t="s">
        <v>376</v>
      </c>
    </row>
    <row r="382" spans="4:4" x14ac:dyDescent="0.35">
      <c r="D382" s="3" t="s">
        <v>377</v>
      </c>
    </row>
    <row r="383" spans="4:4" x14ac:dyDescent="0.35">
      <c r="D383" s="3" t="s">
        <v>378</v>
      </c>
    </row>
    <row r="384" spans="4:4" x14ac:dyDescent="0.35">
      <c r="D384" s="3" t="s">
        <v>379</v>
      </c>
    </row>
    <row r="385" spans="4:4" x14ac:dyDescent="0.35">
      <c r="D385" s="3" t="s">
        <v>380</v>
      </c>
    </row>
    <row r="386" spans="4:4" x14ac:dyDescent="0.35">
      <c r="D386" s="3" t="s">
        <v>381</v>
      </c>
    </row>
    <row r="387" spans="4:4" x14ac:dyDescent="0.35">
      <c r="D387" s="3" t="s">
        <v>382</v>
      </c>
    </row>
    <row r="388" spans="4:4" x14ac:dyDescent="0.35">
      <c r="D388" s="3" t="s">
        <v>383</v>
      </c>
    </row>
    <row r="389" spans="4:4" x14ac:dyDescent="0.35">
      <c r="D389" s="3" t="s">
        <v>384</v>
      </c>
    </row>
    <row r="390" spans="4:4" x14ac:dyDescent="0.35">
      <c r="D390" s="3" t="s">
        <v>385</v>
      </c>
    </row>
    <row r="391" spans="4:4" x14ac:dyDescent="0.35">
      <c r="D391" s="3" t="s">
        <v>386</v>
      </c>
    </row>
    <row r="392" spans="4:4" x14ac:dyDescent="0.35">
      <c r="D392" s="3" t="s">
        <v>387</v>
      </c>
    </row>
    <row r="393" spans="4:4" x14ac:dyDescent="0.35">
      <c r="D393" s="3" t="s">
        <v>388</v>
      </c>
    </row>
    <row r="394" spans="4:4" x14ac:dyDescent="0.35">
      <c r="D394" s="3" t="s">
        <v>389</v>
      </c>
    </row>
    <row r="395" spans="4:4" x14ac:dyDescent="0.35">
      <c r="D395" s="3" t="s">
        <v>390</v>
      </c>
    </row>
    <row r="396" spans="4:4" x14ac:dyDescent="0.35">
      <c r="D396" s="3" t="s">
        <v>391</v>
      </c>
    </row>
    <row r="397" spans="4:4" x14ac:dyDescent="0.35">
      <c r="D397" s="3" t="s">
        <v>392</v>
      </c>
    </row>
    <row r="398" spans="4:4" x14ac:dyDescent="0.35">
      <c r="D398" s="3" t="s">
        <v>393</v>
      </c>
    </row>
    <row r="399" spans="4:4" x14ac:dyDescent="0.35">
      <c r="D399" s="3" t="s">
        <v>394</v>
      </c>
    </row>
    <row r="400" spans="4:4" x14ac:dyDescent="0.35">
      <c r="D400" s="3" t="s">
        <v>395</v>
      </c>
    </row>
    <row r="401" spans="4:4" x14ac:dyDescent="0.35">
      <c r="D401" s="3" t="s">
        <v>396</v>
      </c>
    </row>
    <row r="402" spans="4:4" x14ac:dyDescent="0.35">
      <c r="D402" s="3" t="s">
        <v>397</v>
      </c>
    </row>
    <row r="403" spans="4:4" x14ac:dyDescent="0.35">
      <c r="D403" s="3" t="s">
        <v>398</v>
      </c>
    </row>
    <row r="404" spans="4:4" x14ac:dyDescent="0.35">
      <c r="D404" s="3" t="s">
        <v>399</v>
      </c>
    </row>
    <row r="405" spans="4:4" x14ac:dyDescent="0.35">
      <c r="D405" s="3" t="s">
        <v>400</v>
      </c>
    </row>
    <row r="406" spans="4:4" x14ac:dyDescent="0.35">
      <c r="D406" s="3" t="s">
        <v>401</v>
      </c>
    </row>
    <row r="407" spans="4:4" x14ac:dyDescent="0.35">
      <c r="D407" s="3" t="s">
        <v>402</v>
      </c>
    </row>
    <row r="408" spans="4:4" x14ac:dyDescent="0.35">
      <c r="D408" s="3" t="s">
        <v>403</v>
      </c>
    </row>
    <row r="409" spans="4:4" x14ac:dyDescent="0.35">
      <c r="D409" s="3" t="s">
        <v>404</v>
      </c>
    </row>
    <row r="410" spans="4:4" x14ac:dyDescent="0.35">
      <c r="D410" s="3" t="s">
        <v>405</v>
      </c>
    </row>
    <row r="411" spans="4:4" x14ac:dyDescent="0.35">
      <c r="D411" s="3" t="s">
        <v>406</v>
      </c>
    </row>
    <row r="412" spans="4:4" x14ac:dyDescent="0.35">
      <c r="D412" s="3" t="s">
        <v>407</v>
      </c>
    </row>
    <row r="413" spans="4:4" x14ac:dyDescent="0.35">
      <c r="D413" s="3" t="s">
        <v>408</v>
      </c>
    </row>
    <row r="414" spans="4:4" x14ac:dyDescent="0.35">
      <c r="D414" s="3" t="s">
        <v>409</v>
      </c>
    </row>
    <row r="415" spans="4:4" x14ac:dyDescent="0.35">
      <c r="D415" s="3" t="s">
        <v>410</v>
      </c>
    </row>
    <row r="416" spans="4:4" x14ac:dyDescent="0.35">
      <c r="D416" s="3" t="s">
        <v>411</v>
      </c>
    </row>
    <row r="417" spans="4:4" x14ac:dyDescent="0.35">
      <c r="D417" s="3" t="s">
        <v>412</v>
      </c>
    </row>
    <row r="418" spans="4:4" x14ac:dyDescent="0.35">
      <c r="D418" s="3" t="s">
        <v>413</v>
      </c>
    </row>
    <row r="419" spans="4:4" x14ac:dyDescent="0.35">
      <c r="D419" s="3" t="s">
        <v>414</v>
      </c>
    </row>
    <row r="420" spans="4:4" x14ac:dyDescent="0.35">
      <c r="D420" s="3" t="s">
        <v>415</v>
      </c>
    </row>
    <row r="421" spans="4:4" x14ac:dyDescent="0.35">
      <c r="D421" s="3" t="s">
        <v>416</v>
      </c>
    </row>
    <row r="422" spans="4:4" x14ac:dyDescent="0.35">
      <c r="D422" s="3" t="s">
        <v>417</v>
      </c>
    </row>
    <row r="423" spans="4:4" x14ac:dyDescent="0.35">
      <c r="D423" s="3" t="s">
        <v>418</v>
      </c>
    </row>
    <row r="424" spans="4:4" x14ac:dyDescent="0.35">
      <c r="D424" s="3" t="s">
        <v>419</v>
      </c>
    </row>
    <row r="425" spans="4:4" x14ac:dyDescent="0.35">
      <c r="D425" s="3" t="s">
        <v>420</v>
      </c>
    </row>
    <row r="426" spans="4:4" x14ac:dyDescent="0.35">
      <c r="D426" s="3" t="s">
        <v>421</v>
      </c>
    </row>
    <row r="427" spans="4:4" x14ac:dyDescent="0.35">
      <c r="D427" s="3" t="s">
        <v>422</v>
      </c>
    </row>
    <row r="428" spans="4:4" x14ac:dyDescent="0.35">
      <c r="D428" s="3" t="s">
        <v>423</v>
      </c>
    </row>
    <row r="429" spans="4:4" x14ac:dyDescent="0.35">
      <c r="D429" s="3" t="s">
        <v>424</v>
      </c>
    </row>
    <row r="430" spans="4:4" x14ac:dyDescent="0.35">
      <c r="D430" s="3" t="s">
        <v>425</v>
      </c>
    </row>
    <row r="431" spans="4:4" x14ac:dyDescent="0.35">
      <c r="D431" s="3" t="s">
        <v>426</v>
      </c>
    </row>
    <row r="432" spans="4:4" x14ac:dyDescent="0.35">
      <c r="D432" s="3" t="s">
        <v>427</v>
      </c>
    </row>
    <row r="433" spans="4:4" x14ac:dyDescent="0.35">
      <c r="D433" s="3" t="s">
        <v>428</v>
      </c>
    </row>
    <row r="434" spans="4:4" x14ac:dyDescent="0.35">
      <c r="D434" s="3" t="s">
        <v>429</v>
      </c>
    </row>
    <row r="435" spans="4:4" x14ac:dyDescent="0.35">
      <c r="D435" s="3" t="s">
        <v>430</v>
      </c>
    </row>
    <row r="436" spans="4:4" x14ac:dyDescent="0.35">
      <c r="D436" s="3" t="s">
        <v>431</v>
      </c>
    </row>
    <row r="437" spans="4:4" x14ac:dyDescent="0.35">
      <c r="D437" s="3" t="s">
        <v>432</v>
      </c>
    </row>
    <row r="438" spans="4:4" x14ac:dyDescent="0.35">
      <c r="D438" s="3" t="s">
        <v>433</v>
      </c>
    </row>
    <row r="439" spans="4:4" x14ac:dyDescent="0.35">
      <c r="D439" s="3" t="s">
        <v>434</v>
      </c>
    </row>
    <row r="440" spans="4:4" x14ac:dyDescent="0.35">
      <c r="D440" s="3" t="s">
        <v>435</v>
      </c>
    </row>
    <row r="441" spans="4:4" x14ac:dyDescent="0.35">
      <c r="D441" s="3" t="s">
        <v>436</v>
      </c>
    </row>
    <row r="442" spans="4:4" x14ac:dyDescent="0.35">
      <c r="D442" s="3" t="s">
        <v>437</v>
      </c>
    </row>
    <row r="443" spans="4:4" x14ac:dyDescent="0.35">
      <c r="D443" s="3" t="s">
        <v>438</v>
      </c>
    </row>
    <row r="444" spans="4:4" x14ac:dyDescent="0.35">
      <c r="D444" s="3" t="s">
        <v>439</v>
      </c>
    </row>
    <row r="445" spans="4:4" x14ac:dyDescent="0.35">
      <c r="D445" s="3" t="s">
        <v>440</v>
      </c>
    </row>
    <row r="446" spans="4:4" x14ac:dyDescent="0.35">
      <c r="D446" s="3" t="s">
        <v>441</v>
      </c>
    </row>
    <row r="447" spans="4:4" x14ac:dyDescent="0.35">
      <c r="D447" s="3" t="s">
        <v>442</v>
      </c>
    </row>
    <row r="448" spans="4:4" x14ac:dyDescent="0.35">
      <c r="D448" s="3" t="s">
        <v>443</v>
      </c>
    </row>
    <row r="449" spans="4:4" x14ac:dyDescent="0.35">
      <c r="D449" s="3" t="s">
        <v>444</v>
      </c>
    </row>
    <row r="450" spans="4:4" x14ac:dyDescent="0.35">
      <c r="D450" s="3" t="s">
        <v>445</v>
      </c>
    </row>
    <row r="451" spans="4:4" x14ac:dyDescent="0.35">
      <c r="D451" s="3" t="s">
        <v>446</v>
      </c>
    </row>
    <row r="452" spans="4:4" x14ac:dyDescent="0.35">
      <c r="D452" s="3" t="s">
        <v>447</v>
      </c>
    </row>
    <row r="453" spans="4:4" x14ac:dyDescent="0.35">
      <c r="D453" s="3" t="s">
        <v>448</v>
      </c>
    </row>
    <row r="454" spans="4:4" x14ac:dyDescent="0.35">
      <c r="D454" s="3" t="s">
        <v>449</v>
      </c>
    </row>
    <row r="455" spans="4:4" x14ac:dyDescent="0.35">
      <c r="D455" s="3" t="s">
        <v>450</v>
      </c>
    </row>
    <row r="456" spans="4:4" x14ac:dyDescent="0.35">
      <c r="D456" s="3" t="s">
        <v>451</v>
      </c>
    </row>
    <row r="457" spans="4:4" x14ac:dyDescent="0.35">
      <c r="D457" s="3" t="s">
        <v>452</v>
      </c>
    </row>
    <row r="458" spans="4:4" x14ac:dyDescent="0.35">
      <c r="D458" s="3" t="s">
        <v>453</v>
      </c>
    </row>
    <row r="459" spans="4:4" x14ac:dyDescent="0.35">
      <c r="D459" s="3" t="s">
        <v>454</v>
      </c>
    </row>
    <row r="460" spans="4:4" x14ac:dyDescent="0.35">
      <c r="D460" s="3" t="s">
        <v>455</v>
      </c>
    </row>
    <row r="461" spans="4:4" x14ac:dyDescent="0.35">
      <c r="D461" s="3" t="s">
        <v>456</v>
      </c>
    </row>
    <row r="462" spans="4:4" x14ac:dyDescent="0.35">
      <c r="D462" s="3" t="s">
        <v>457</v>
      </c>
    </row>
    <row r="463" spans="4:4" x14ac:dyDescent="0.35">
      <c r="D463" s="3" t="s">
        <v>458</v>
      </c>
    </row>
    <row r="464" spans="4:4" x14ac:dyDescent="0.35">
      <c r="D464" s="3" t="s">
        <v>459</v>
      </c>
    </row>
    <row r="465" spans="4:4" x14ac:dyDescent="0.35">
      <c r="D465" s="3" t="s">
        <v>460</v>
      </c>
    </row>
    <row r="466" spans="4:4" x14ac:dyDescent="0.35">
      <c r="D466" s="3" t="s">
        <v>461</v>
      </c>
    </row>
    <row r="467" spans="4:4" x14ac:dyDescent="0.35">
      <c r="D467" s="3" t="s">
        <v>462</v>
      </c>
    </row>
    <row r="468" spans="4:4" x14ac:dyDescent="0.35">
      <c r="D468" s="3" t="s">
        <v>463</v>
      </c>
    </row>
    <row r="469" spans="4:4" x14ac:dyDescent="0.35">
      <c r="D469" s="3" t="s">
        <v>464</v>
      </c>
    </row>
    <row r="470" spans="4:4" x14ac:dyDescent="0.35">
      <c r="D470" s="3" t="s">
        <v>465</v>
      </c>
    </row>
    <row r="471" spans="4:4" x14ac:dyDescent="0.35">
      <c r="D471" s="3" t="s">
        <v>466</v>
      </c>
    </row>
    <row r="472" spans="4:4" x14ac:dyDescent="0.35">
      <c r="D472" s="3" t="s">
        <v>467</v>
      </c>
    </row>
    <row r="473" spans="4:4" x14ac:dyDescent="0.35">
      <c r="D473" s="3" t="s">
        <v>468</v>
      </c>
    </row>
    <row r="474" spans="4:4" x14ac:dyDescent="0.35">
      <c r="D474" s="3" t="s">
        <v>469</v>
      </c>
    </row>
    <row r="475" spans="4:4" x14ac:dyDescent="0.35">
      <c r="D475" s="3" t="s">
        <v>470</v>
      </c>
    </row>
    <row r="476" spans="4:4" x14ac:dyDescent="0.35">
      <c r="D476" s="3" t="s">
        <v>471</v>
      </c>
    </row>
    <row r="477" spans="4:4" x14ac:dyDescent="0.35">
      <c r="D477" s="3" t="s">
        <v>472</v>
      </c>
    </row>
    <row r="478" spans="4:4" x14ac:dyDescent="0.35">
      <c r="D478" s="3" t="s">
        <v>473</v>
      </c>
    </row>
    <row r="479" spans="4:4" x14ac:dyDescent="0.35">
      <c r="D479" s="3" t="s">
        <v>474</v>
      </c>
    </row>
    <row r="480" spans="4:4" x14ac:dyDescent="0.35">
      <c r="D480" s="3" t="s">
        <v>475</v>
      </c>
    </row>
    <row r="481" spans="4:4" x14ac:dyDescent="0.35">
      <c r="D481" s="3" t="s">
        <v>476</v>
      </c>
    </row>
    <row r="482" spans="4:4" x14ac:dyDescent="0.35">
      <c r="D482" s="3" t="s">
        <v>477</v>
      </c>
    </row>
    <row r="483" spans="4:4" x14ac:dyDescent="0.35">
      <c r="D483" s="3" t="s">
        <v>478</v>
      </c>
    </row>
    <row r="484" spans="4:4" x14ac:dyDescent="0.35">
      <c r="D484" s="3" t="s">
        <v>479</v>
      </c>
    </row>
    <row r="485" spans="4:4" x14ac:dyDescent="0.35">
      <c r="D485" s="3" t="s">
        <v>480</v>
      </c>
    </row>
    <row r="486" spans="4:4" x14ac:dyDescent="0.35">
      <c r="D486" s="3" t="s">
        <v>481</v>
      </c>
    </row>
    <row r="487" spans="4:4" x14ac:dyDescent="0.35">
      <c r="D487" s="3" t="s">
        <v>482</v>
      </c>
    </row>
    <row r="488" spans="4:4" x14ac:dyDescent="0.35">
      <c r="D488" s="3" t="s">
        <v>483</v>
      </c>
    </row>
    <row r="489" spans="4:4" x14ac:dyDescent="0.35">
      <c r="D489" s="3" t="s">
        <v>484</v>
      </c>
    </row>
    <row r="490" spans="4:4" x14ac:dyDescent="0.35">
      <c r="D490" s="3" t="s">
        <v>485</v>
      </c>
    </row>
    <row r="491" spans="4:4" x14ac:dyDescent="0.35">
      <c r="D491" s="3" t="s">
        <v>486</v>
      </c>
    </row>
    <row r="492" spans="4:4" x14ac:dyDescent="0.35">
      <c r="D492" s="3" t="s">
        <v>487</v>
      </c>
    </row>
    <row r="493" spans="4:4" x14ac:dyDescent="0.35">
      <c r="D493" s="3" t="s">
        <v>488</v>
      </c>
    </row>
    <row r="494" spans="4:4" x14ac:dyDescent="0.35">
      <c r="D494" s="3" t="s">
        <v>489</v>
      </c>
    </row>
    <row r="495" spans="4:4" x14ac:dyDescent="0.35">
      <c r="D495" s="3" t="s">
        <v>490</v>
      </c>
    </row>
    <row r="496" spans="4:4" x14ac:dyDescent="0.35">
      <c r="D496" s="3" t="s">
        <v>491</v>
      </c>
    </row>
    <row r="497" spans="4:4" x14ac:dyDescent="0.35">
      <c r="D497" s="3" t="s">
        <v>492</v>
      </c>
    </row>
    <row r="498" spans="4:4" x14ac:dyDescent="0.35">
      <c r="D498" s="3" t="s">
        <v>493</v>
      </c>
    </row>
    <row r="499" spans="4:4" x14ac:dyDescent="0.35">
      <c r="D499" s="3" t="s">
        <v>494</v>
      </c>
    </row>
    <row r="500" spans="4:4" x14ac:dyDescent="0.35">
      <c r="D500" s="3" t="s">
        <v>495</v>
      </c>
    </row>
    <row r="501" spans="4:4" x14ac:dyDescent="0.35">
      <c r="D501" s="3" t="s">
        <v>496</v>
      </c>
    </row>
    <row r="502" spans="4:4" x14ac:dyDescent="0.35">
      <c r="D502" s="3" t="s">
        <v>497</v>
      </c>
    </row>
    <row r="503" spans="4:4" x14ac:dyDescent="0.35">
      <c r="D503" s="3" t="s">
        <v>0</v>
      </c>
    </row>
    <row r="504" spans="4:4" x14ac:dyDescent="0.35">
      <c r="D504" s="3" t="s">
        <v>498</v>
      </c>
    </row>
    <row r="505" spans="4:4" x14ac:dyDescent="0.35">
      <c r="D505" s="3" t="s">
        <v>499</v>
      </c>
    </row>
    <row r="506" spans="4:4" x14ac:dyDescent="0.35">
      <c r="D506" s="3" t="s">
        <v>500</v>
      </c>
    </row>
    <row r="507" spans="4:4" x14ac:dyDescent="0.35">
      <c r="D507" s="3" t="s">
        <v>501</v>
      </c>
    </row>
    <row r="508" spans="4:4" x14ac:dyDescent="0.35">
      <c r="D508" s="3" t="s">
        <v>502</v>
      </c>
    </row>
    <row r="509" spans="4:4" x14ac:dyDescent="0.35">
      <c r="D509" s="3" t="s">
        <v>503</v>
      </c>
    </row>
    <row r="510" spans="4:4" x14ac:dyDescent="0.35">
      <c r="D510" s="3" t="s">
        <v>504</v>
      </c>
    </row>
    <row r="511" spans="4:4" x14ac:dyDescent="0.35">
      <c r="D511" s="3" t="s">
        <v>505</v>
      </c>
    </row>
    <row r="512" spans="4:4" x14ac:dyDescent="0.35">
      <c r="D512" s="3" t="s">
        <v>506</v>
      </c>
    </row>
    <row r="513" spans="4:4" x14ac:dyDescent="0.35">
      <c r="D513" s="3" t="s">
        <v>507</v>
      </c>
    </row>
    <row r="514" spans="4:4" x14ac:dyDescent="0.35">
      <c r="D514" s="3" t="s">
        <v>508</v>
      </c>
    </row>
    <row r="515" spans="4:4" x14ac:dyDescent="0.35">
      <c r="D515" s="3" t="s">
        <v>509</v>
      </c>
    </row>
    <row r="516" spans="4:4" x14ac:dyDescent="0.35">
      <c r="D516" s="3" t="s">
        <v>510</v>
      </c>
    </row>
    <row r="517" spans="4:4" x14ac:dyDescent="0.35">
      <c r="D517" s="3" t="s">
        <v>511</v>
      </c>
    </row>
    <row r="518" spans="4:4" x14ac:dyDescent="0.35">
      <c r="D518" s="3" t="s">
        <v>512</v>
      </c>
    </row>
    <row r="519" spans="4:4" x14ac:dyDescent="0.35">
      <c r="D519" s="3" t="s">
        <v>513</v>
      </c>
    </row>
    <row r="520" spans="4:4" x14ac:dyDescent="0.35">
      <c r="D520" s="3" t="s">
        <v>514</v>
      </c>
    </row>
    <row r="521" spans="4:4" x14ac:dyDescent="0.35">
      <c r="D521" s="3" t="s">
        <v>515</v>
      </c>
    </row>
    <row r="522" spans="4:4" x14ac:dyDescent="0.35">
      <c r="D522" s="3" t="s">
        <v>516</v>
      </c>
    </row>
    <row r="523" spans="4:4" x14ac:dyDescent="0.35">
      <c r="D523" s="3" t="s">
        <v>517</v>
      </c>
    </row>
    <row r="524" spans="4:4" x14ac:dyDescent="0.35">
      <c r="D524" s="3" t="s">
        <v>518</v>
      </c>
    </row>
    <row r="525" spans="4:4" x14ac:dyDescent="0.35">
      <c r="D525" s="3" t="s">
        <v>519</v>
      </c>
    </row>
    <row r="526" spans="4:4" x14ac:dyDescent="0.35">
      <c r="D526" s="3" t="s">
        <v>520</v>
      </c>
    </row>
    <row r="527" spans="4:4" x14ac:dyDescent="0.35">
      <c r="D527" s="3" t="s">
        <v>521</v>
      </c>
    </row>
    <row r="528" spans="4:4" x14ac:dyDescent="0.35">
      <c r="D528" s="3" t="s">
        <v>522</v>
      </c>
    </row>
    <row r="529" spans="4:4" x14ac:dyDescent="0.35">
      <c r="D529" s="3" t="s">
        <v>523</v>
      </c>
    </row>
    <row r="530" spans="4:4" x14ac:dyDescent="0.35">
      <c r="D530" s="3" t="s">
        <v>524</v>
      </c>
    </row>
    <row r="531" spans="4:4" x14ac:dyDescent="0.35">
      <c r="D531" s="3" t="s">
        <v>525</v>
      </c>
    </row>
    <row r="532" spans="4:4" x14ac:dyDescent="0.35">
      <c r="D532" s="3" t="s">
        <v>526</v>
      </c>
    </row>
    <row r="533" spans="4:4" x14ac:dyDescent="0.35">
      <c r="D533" s="3" t="s">
        <v>527</v>
      </c>
    </row>
    <row r="534" spans="4:4" x14ac:dyDescent="0.35">
      <c r="D534" s="3" t="s">
        <v>528</v>
      </c>
    </row>
    <row r="535" spans="4:4" x14ac:dyDescent="0.35">
      <c r="D535" s="3" t="s">
        <v>529</v>
      </c>
    </row>
    <row r="536" spans="4:4" x14ac:dyDescent="0.35">
      <c r="D536" s="3" t="s">
        <v>530</v>
      </c>
    </row>
    <row r="537" spans="4:4" x14ac:dyDescent="0.35">
      <c r="D537" s="3" t="s">
        <v>531</v>
      </c>
    </row>
    <row r="538" spans="4:4" x14ac:dyDescent="0.35">
      <c r="D538" s="3" t="s">
        <v>532</v>
      </c>
    </row>
    <row r="539" spans="4:4" x14ac:dyDescent="0.35">
      <c r="D539" s="3" t="s">
        <v>533</v>
      </c>
    </row>
    <row r="540" spans="4:4" x14ac:dyDescent="0.35">
      <c r="D540" s="3" t="s">
        <v>534</v>
      </c>
    </row>
    <row r="541" spans="4:4" x14ac:dyDescent="0.35">
      <c r="D541" s="3" t="s">
        <v>535</v>
      </c>
    </row>
    <row r="542" spans="4:4" x14ac:dyDescent="0.35">
      <c r="D542" s="3" t="s">
        <v>536</v>
      </c>
    </row>
    <row r="543" spans="4:4" x14ac:dyDescent="0.35">
      <c r="D543" s="3" t="s">
        <v>537</v>
      </c>
    </row>
    <row r="544" spans="4:4" x14ac:dyDescent="0.35">
      <c r="D544" s="3" t="s">
        <v>538</v>
      </c>
    </row>
    <row r="545" spans="4:4" x14ac:dyDescent="0.35">
      <c r="D545" s="3" t="s">
        <v>539</v>
      </c>
    </row>
    <row r="546" spans="4:4" x14ac:dyDescent="0.35">
      <c r="D546" s="3" t="s">
        <v>540</v>
      </c>
    </row>
    <row r="547" spans="4:4" x14ac:dyDescent="0.35">
      <c r="D547" s="3" t="s">
        <v>541</v>
      </c>
    </row>
    <row r="548" spans="4:4" x14ac:dyDescent="0.35">
      <c r="D548" s="3" t="s">
        <v>542</v>
      </c>
    </row>
    <row r="549" spans="4:4" x14ac:dyDescent="0.35">
      <c r="D549" s="3" t="s">
        <v>543</v>
      </c>
    </row>
    <row r="550" spans="4:4" x14ac:dyDescent="0.35">
      <c r="D550" s="3" t="s">
        <v>544</v>
      </c>
    </row>
    <row r="551" spans="4:4" x14ac:dyDescent="0.35">
      <c r="D551" s="3" t="s">
        <v>545</v>
      </c>
    </row>
    <row r="552" spans="4:4" x14ac:dyDescent="0.35">
      <c r="D552" s="3" t="s">
        <v>546</v>
      </c>
    </row>
    <row r="553" spans="4:4" x14ac:dyDescent="0.35">
      <c r="D553" s="3" t="s">
        <v>547</v>
      </c>
    </row>
    <row r="554" spans="4:4" x14ac:dyDescent="0.35">
      <c r="D554" s="3" t="s">
        <v>548</v>
      </c>
    </row>
    <row r="555" spans="4:4" x14ac:dyDescent="0.35">
      <c r="D555" s="3" t="s">
        <v>549</v>
      </c>
    </row>
    <row r="556" spans="4:4" x14ac:dyDescent="0.35">
      <c r="D556" s="3" t="s">
        <v>550</v>
      </c>
    </row>
    <row r="557" spans="4:4" x14ac:dyDescent="0.35">
      <c r="D557" s="3" t="s">
        <v>551</v>
      </c>
    </row>
    <row r="558" spans="4:4" x14ac:dyDescent="0.35">
      <c r="D558" s="3" t="s">
        <v>552</v>
      </c>
    </row>
    <row r="559" spans="4:4" x14ac:dyDescent="0.35">
      <c r="D559" s="3" t="s">
        <v>553</v>
      </c>
    </row>
    <row r="560" spans="4:4" x14ac:dyDescent="0.35">
      <c r="D560" s="3" t="s">
        <v>554</v>
      </c>
    </row>
    <row r="561" spans="4:4" x14ac:dyDescent="0.35">
      <c r="D561" s="3" t="s">
        <v>555</v>
      </c>
    </row>
    <row r="562" spans="4:4" x14ac:dyDescent="0.35">
      <c r="D562" s="3" t="s">
        <v>556</v>
      </c>
    </row>
    <row r="563" spans="4:4" x14ac:dyDescent="0.35">
      <c r="D563" s="3" t="s">
        <v>557</v>
      </c>
    </row>
    <row r="564" spans="4:4" x14ac:dyDescent="0.35">
      <c r="D564" s="3" t="s">
        <v>558</v>
      </c>
    </row>
    <row r="565" spans="4:4" x14ac:dyDescent="0.35">
      <c r="D565" s="3" t="s">
        <v>559</v>
      </c>
    </row>
    <row r="566" spans="4:4" x14ac:dyDescent="0.35">
      <c r="D566" s="3" t="s">
        <v>560</v>
      </c>
    </row>
    <row r="567" spans="4:4" x14ac:dyDescent="0.35">
      <c r="D567" s="3" t="s">
        <v>561</v>
      </c>
    </row>
    <row r="568" spans="4:4" x14ac:dyDescent="0.35">
      <c r="D568" s="3" t="s">
        <v>562</v>
      </c>
    </row>
    <row r="569" spans="4:4" x14ac:dyDescent="0.35">
      <c r="D569" s="3" t="s">
        <v>563</v>
      </c>
    </row>
    <row r="570" spans="4:4" x14ac:dyDescent="0.35">
      <c r="D570" s="3" t="s">
        <v>564</v>
      </c>
    </row>
    <row r="571" spans="4:4" x14ac:dyDescent="0.35">
      <c r="D571" s="3" t="s">
        <v>565</v>
      </c>
    </row>
    <row r="572" spans="4:4" x14ac:dyDescent="0.35">
      <c r="D572" s="3" t="s">
        <v>566</v>
      </c>
    </row>
    <row r="573" spans="4:4" x14ac:dyDescent="0.35">
      <c r="D573" s="3" t="s">
        <v>567</v>
      </c>
    </row>
    <row r="574" spans="4:4" x14ac:dyDescent="0.35">
      <c r="D574" s="3" t="s">
        <v>568</v>
      </c>
    </row>
    <row r="575" spans="4:4" x14ac:dyDescent="0.35">
      <c r="D575" s="3" t="s">
        <v>569</v>
      </c>
    </row>
    <row r="576" spans="4:4" x14ac:dyDescent="0.35">
      <c r="D576" s="3" t="s">
        <v>570</v>
      </c>
    </row>
    <row r="577" spans="4:4" x14ac:dyDescent="0.35">
      <c r="D577" s="3" t="s">
        <v>571</v>
      </c>
    </row>
    <row r="578" spans="4:4" x14ac:dyDescent="0.35">
      <c r="D578" s="3" t="s">
        <v>572</v>
      </c>
    </row>
    <row r="579" spans="4:4" x14ac:dyDescent="0.35">
      <c r="D579" s="3" t="s">
        <v>573</v>
      </c>
    </row>
    <row r="580" spans="4:4" x14ac:dyDescent="0.35">
      <c r="D580" s="3" t="s">
        <v>574</v>
      </c>
    </row>
    <row r="581" spans="4:4" x14ac:dyDescent="0.35">
      <c r="D581" s="3" t="s">
        <v>575</v>
      </c>
    </row>
    <row r="582" spans="4:4" x14ac:dyDescent="0.35">
      <c r="D582" s="3" t="s">
        <v>576</v>
      </c>
    </row>
    <row r="583" spans="4:4" x14ac:dyDescent="0.35">
      <c r="D583" s="3" t="s">
        <v>577</v>
      </c>
    </row>
    <row r="584" spans="4:4" x14ac:dyDescent="0.35">
      <c r="D584" s="3" t="s">
        <v>578</v>
      </c>
    </row>
    <row r="585" spans="4:4" x14ac:dyDescent="0.35">
      <c r="D585" s="3" t="s">
        <v>579</v>
      </c>
    </row>
    <row r="586" spans="4:4" x14ac:dyDescent="0.35">
      <c r="D586" s="3" t="s">
        <v>580</v>
      </c>
    </row>
    <row r="587" spans="4:4" x14ac:dyDescent="0.35">
      <c r="D587" s="3" t="s">
        <v>581</v>
      </c>
    </row>
    <row r="588" spans="4:4" x14ac:dyDescent="0.35">
      <c r="D588" s="3" t="s">
        <v>582</v>
      </c>
    </row>
    <row r="589" spans="4:4" x14ac:dyDescent="0.35">
      <c r="D589" s="3" t="s">
        <v>583</v>
      </c>
    </row>
    <row r="590" spans="4:4" x14ac:dyDescent="0.35">
      <c r="D590" s="3" t="s">
        <v>584</v>
      </c>
    </row>
    <row r="591" spans="4:4" x14ac:dyDescent="0.35">
      <c r="D591" s="3" t="s">
        <v>585</v>
      </c>
    </row>
    <row r="592" spans="4:4" x14ac:dyDescent="0.35">
      <c r="D592" s="3" t="s">
        <v>586</v>
      </c>
    </row>
    <row r="593" spans="4:4" x14ac:dyDescent="0.35">
      <c r="D593" s="3" t="s">
        <v>587</v>
      </c>
    </row>
    <row r="594" spans="4:4" x14ac:dyDescent="0.35">
      <c r="D594" s="3" t="s">
        <v>588</v>
      </c>
    </row>
    <row r="595" spans="4:4" x14ac:dyDescent="0.35">
      <c r="D595" s="3" t="s">
        <v>589</v>
      </c>
    </row>
    <row r="596" spans="4:4" x14ac:dyDescent="0.35">
      <c r="D596" s="3" t="s">
        <v>590</v>
      </c>
    </row>
    <row r="597" spans="4:4" x14ac:dyDescent="0.35">
      <c r="D597" s="3" t="s">
        <v>591</v>
      </c>
    </row>
    <row r="598" spans="4:4" x14ac:dyDescent="0.35">
      <c r="D598" s="3" t="s">
        <v>592</v>
      </c>
    </row>
    <row r="599" spans="4:4" x14ac:dyDescent="0.35">
      <c r="D599" s="3" t="s">
        <v>593</v>
      </c>
    </row>
    <row r="600" spans="4:4" x14ac:dyDescent="0.35">
      <c r="D600" s="3" t="s">
        <v>594</v>
      </c>
    </row>
    <row r="601" spans="4:4" x14ac:dyDescent="0.35">
      <c r="D601" s="3" t="s">
        <v>595</v>
      </c>
    </row>
    <row r="602" spans="4:4" x14ac:dyDescent="0.35">
      <c r="D602" s="3" t="s">
        <v>596</v>
      </c>
    </row>
    <row r="603" spans="4:4" x14ac:dyDescent="0.35">
      <c r="D603" s="3" t="s">
        <v>597</v>
      </c>
    </row>
    <row r="604" spans="4:4" x14ac:dyDescent="0.35">
      <c r="D604" s="3" t="s">
        <v>598</v>
      </c>
    </row>
    <row r="605" spans="4:4" x14ac:dyDescent="0.35">
      <c r="D605" s="3" t="s">
        <v>599</v>
      </c>
    </row>
    <row r="606" spans="4:4" x14ac:dyDescent="0.35">
      <c r="D606" s="3" t="s">
        <v>600</v>
      </c>
    </row>
    <row r="607" spans="4:4" x14ac:dyDescent="0.35">
      <c r="D607" s="3" t="s">
        <v>601</v>
      </c>
    </row>
    <row r="608" spans="4:4" x14ac:dyDescent="0.35">
      <c r="D608" s="3" t="s">
        <v>602</v>
      </c>
    </row>
    <row r="609" spans="4:4" x14ac:dyDescent="0.35">
      <c r="D609" s="3" t="s">
        <v>603</v>
      </c>
    </row>
  </sheetData>
  <mergeCells count="1">
    <mergeCell ref="J6:U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0"/>
  <sheetViews>
    <sheetView showGridLines="0" workbookViewId="0">
      <selection activeCell="C3" sqref="C3"/>
    </sheetView>
  </sheetViews>
  <sheetFormatPr baseColWidth="10" defaultColWidth="8.90625" defaultRowHeight="14.5" x14ac:dyDescent="0.35"/>
  <cols>
    <col min="1" max="1" width="4.1796875" style="1" customWidth="1"/>
    <col min="2" max="2" width="12.81640625" style="1" customWidth="1"/>
    <col min="3" max="3" width="223.90625" style="1" customWidth="1"/>
    <col min="4" max="4" width="10.6328125" style="1" customWidth="1"/>
  </cols>
  <sheetData>
    <row r="1" spans="2:3" ht="1.5" customHeight="1" x14ac:dyDescent="0.35"/>
    <row r="2" spans="2:3" x14ac:dyDescent="0.35">
      <c r="B2" s="18" t="s">
        <v>632</v>
      </c>
      <c r="C2" s="16" t="s">
        <v>1420</v>
      </c>
    </row>
    <row r="3" spans="2:3" ht="23" customHeight="1" x14ac:dyDescent="0.35">
      <c r="B3" s="15" t="s">
        <v>610</v>
      </c>
      <c r="C3" s="16" t="s">
        <v>1419</v>
      </c>
    </row>
    <row r="4" spans="2:3" ht="43.5" x14ac:dyDescent="0.35">
      <c r="B4" s="13" t="s">
        <v>633</v>
      </c>
      <c r="C4" s="17" t="s">
        <v>635</v>
      </c>
    </row>
    <row r="5" spans="2:3" ht="374" customHeight="1" x14ac:dyDescent="0.35">
      <c r="B5" s="13" t="s">
        <v>634</v>
      </c>
      <c r="C5" s="14" t="s">
        <v>708</v>
      </c>
    </row>
    <row r="6" spans="2:3" ht="359.5" customHeight="1" x14ac:dyDescent="0.35">
      <c r="B6" s="13" t="s">
        <v>636</v>
      </c>
      <c r="C6" s="19"/>
    </row>
    <row r="7" spans="2:3" ht="24.65" customHeight="1" x14ac:dyDescent="0.35">
      <c r="B7" s="12"/>
      <c r="C7" s="11"/>
    </row>
    <row r="8" spans="2:3" x14ac:dyDescent="0.35">
      <c r="B8" s="12"/>
    </row>
    <row r="9" spans="2:3" x14ac:dyDescent="0.35">
      <c r="B9" s="12"/>
    </row>
    <row r="10" spans="2:3" x14ac:dyDescent="0.35">
      <c r="B10" s="12"/>
    </row>
    <row r="11" spans="2:3" x14ac:dyDescent="0.35">
      <c r="B11" s="12"/>
    </row>
    <row r="12" spans="2:3" x14ac:dyDescent="0.35">
      <c r="B12" s="12"/>
    </row>
    <row r="13" spans="2:3" x14ac:dyDescent="0.35">
      <c r="B13" s="12"/>
    </row>
    <row r="14" spans="2:3" x14ac:dyDescent="0.35">
      <c r="B14" s="12"/>
    </row>
    <row r="15" spans="2:3" x14ac:dyDescent="0.35">
      <c r="B15" s="12"/>
    </row>
    <row r="16" spans="2:3" x14ac:dyDescent="0.35">
      <c r="B16" s="12"/>
    </row>
    <row r="17" spans="2:2" x14ac:dyDescent="0.35">
      <c r="B17" s="12"/>
    </row>
    <row r="18" spans="2:2" x14ac:dyDescent="0.35">
      <c r="B18" s="12"/>
    </row>
    <row r="19" spans="2:2" x14ac:dyDescent="0.35">
      <c r="B19" s="12"/>
    </row>
    <row r="20" spans="2:2" x14ac:dyDescent="0.35">
      <c r="B20" s="12"/>
    </row>
  </sheetData>
  <sheetProtection algorithmName="SHA-512" hashValue="uDpelR/8BfJvGxT0T/y+aEbJYy1AzgB3IpHXIIAlG/omzX9X8eQtJqb7ieaqK2ITuQjqAt2OCfOz9vk10/3DRA==" saltValue="n0MSyylg8r7+s+gA63RiQg==" spinCount="100000" sheet="1" selectLockedCells="1" selectUn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AC5FF-65B8-4947-BF99-450F1C47766F}">
  <dimension ref="A1:H632"/>
  <sheetViews>
    <sheetView showGridLines="0" zoomScale="85" zoomScaleNormal="85" workbookViewId="0">
      <selection activeCell="C4" sqref="C4"/>
    </sheetView>
  </sheetViews>
  <sheetFormatPr baseColWidth="10" defaultColWidth="8.90625" defaultRowHeight="14.5" x14ac:dyDescent="0.35"/>
  <cols>
    <col min="1" max="1" width="8.90625" style="79"/>
    <col min="2" max="2" width="43.90625" style="80" customWidth="1"/>
    <col min="3" max="3" width="45.1796875" style="80" customWidth="1"/>
    <col min="4" max="4" width="111.1796875" style="80" customWidth="1"/>
    <col min="5" max="16384" width="8.90625" style="79"/>
  </cols>
  <sheetData>
    <row r="1" spans="1:8" s="2" customFormat="1" x14ac:dyDescent="0.35">
      <c r="B1" s="24" t="s">
        <v>637</v>
      </c>
      <c r="C1" s="4"/>
      <c r="D1" s="4"/>
    </row>
    <row r="2" spans="1:8" s="2" customFormat="1" ht="14.5" customHeight="1" x14ac:dyDescent="0.35">
      <c r="B2" s="24"/>
      <c r="C2" s="4"/>
      <c r="D2" s="4"/>
    </row>
    <row r="3" spans="1:8" s="2" customFormat="1" ht="25.5" customHeight="1" thickBot="1" x14ac:dyDescent="0.4">
      <c r="C3" s="76" t="s">
        <v>691</v>
      </c>
    </row>
    <row r="4" spans="1:8" s="2" customFormat="1" ht="35" customHeight="1" thickBot="1" x14ac:dyDescent="0.4">
      <c r="B4" s="41" t="s">
        <v>638</v>
      </c>
      <c r="C4" s="88" t="s">
        <v>650</v>
      </c>
      <c r="D4" s="77" t="s">
        <v>644</v>
      </c>
      <c r="F4" s="7"/>
      <c r="G4" s="7"/>
      <c r="H4" s="7"/>
    </row>
    <row r="5" spans="1:8" s="2" customFormat="1" ht="51" customHeight="1" thickBot="1" x14ac:dyDescent="0.4">
      <c r="B5" s="41" t="s">
        <v>639</v>
      </c>
      <c r="C5" s="88" t="s">
        <v>651</v>
      </c>
      <c r="D5" s="78" t="s">
        <v>645</v>
      </c>
      <c r="F5" s="7"/>
      <c r="G5" s="7"/>
      <c r="H5" s="7"/>
    </row>
    <row r="6" spans="1:8" s="2" customFormat="1" ht="50" customHeight="1" thickBot="1" x14ac:dyDescent="0.4">
      <c r="B6" s="41" t="s">
        <v>640</v>
      </c>
      <c r="C6" s="88" t="s">
        <v>651</v>
      </c>
      <c r="D6" s="78" t="s">
        <v>647</v>
      </c>
      <c r="E6" s="7"/>
      <c r="F6" s="7"/>
      <c r="G6" s="7"/>
      <c r="H6" s="7"/>
    </row>
    <row r="7" spans="1:8" s="2" customFormat="1" ht="41.5" customHeight="1" thickBot="1" x14ac:dyDescent="0.4">
      <c r="B7" s="41" t="s">
        <v>641</v>
      </c>
      <c r="C7" s="88" t="s">
        <v>651</v>
      </c>
      <c r="D7" s="78" t="s">
        <v>648</v>
      </c>
      <c r="G7" s="7"/>
      <c r="H7" s="7"/>
    </row>
    <row r="8" spans="1:8" s="2" customFormat="1" ht="42.5" customHeight="1" thickBot="1" x14ac:dyDescent="0.4">
      <c r="B8" s="42" t="s">
        <v>642</v>
      </c>
      <c r="C8" s="89">
        <v>0</v>
      </c>
      <c r="D8" s="78" t="s">
        <v>649</v>
      </c>
      <c r="E8" s="7"/>
      <c r="F8" s="7"/>
      <c r="G8" s="7"/>
      <c r="H8" s="7"/>
    </row>
    <row r="9" spans="1:8" s="2" customFormat="1" ht="36" customHeight="1" thickBot="1" x14ac:dyDescent="0.4">
      <c r="B9" s="42" t="s">
        <v>643</v>
      </c>
      <c r="C9" s="89" t="s">
        <v>624</v>
      </c>
      <c r="D9" s="78" t="s">
        <v>660</v>
      </c>
      <c r="E9" s="7"/>
      <c r="F9" s="7"/>
      <c r="G9" s="7"/>
      <c r="H9" s="7"/>
    </row>
    <row r="10" spans="1:8" s="2" customFormat="1" x14ac:dyDescent="0.35">
      <c r="B10" s="4"/>
      <c r="C10" s="4"/>
      <c r="D10" s="4"/>
      <c r="E10" s="7"/>
      <c r="F10" s="7"/>
      <c r="G10" s="7"/>
      <c r="H10" s="7"/>
    </row>
    <row r="11" spans="1:8" s="2" customFormat="1" x14ac:dyDescent="0.35">
      <c r="B11" s="4"/>
      <c r="C11" s="4"/>
      <c r="D11" s="4"/>
      <c r="E11" s="7"/>
      <c r="F11" s="7"/>
      <c r="G11" s="7"/>
      <c r="H11" s="7"/>
    </row>
    <row r="12" spans="1:8" s="22" customFormat="1" ht="15" thickBot="1" x14ac:dyDescent="0.4">
      <c r="B12" s="23"/>
      <c r="C12" s="23"/>
      <c r="D12" s="23"/>
    </row>
    <row r="13" spans="1:8" ht="29" customHeight="1" x14ac:dyDescent="0.35">
      <c r="B13" s="29" t="s">
        <v>646</v>
      </c>
    </row>
    <row r="14" spans="1:8" ht="16.5" customHeight="1" x14ac:dyDescent="0.35">
      <c r="A14" s="81"/>
    </row>
    <row r="15" spans="1:8" ht="14.5" customHeight="1" x14ac:dyDescent="0.35">
      <c r="A15" s="81"/>
      <c r="B15" s="28" t="s">
        <v>661</v>
      </c>
    </row>
    <row r="16" spans="1:8" ht="31" x14ac:dyDescent="0.35">
      <c r="B16" s="85" t="s">
        <v>662</v>
      </c>
      <c r="C16" s="86" t="s">
        <v>665</v>
      </c>
      <c r="D16" s="86" t="s">
        <v>672</v>
      </c>
    </row>
    <row r="17" spans="2:4" ht="31" x14ac:dyDescent="0.35">
      <c r="B17" s="82" t="s">
        <v>653</v>
      </c>
      <c r="C17" s="82" t="s">
        <v>663</v>
      </c>
      <c r="D17" s="83" t="s">
        <v>671</v>
      </c>
    </row>
    <row r="18" spans="2:4" ht="46.5" x14ac:dyDescent="0.35">
      <c r="B18" s="82" t="s">
        <v>654</v>
      </c>
      <c r="C18" s="84" t="s">
        <v>664</v>
      </c>
      <c r="D18" s="83" t="s">
        <v>673</v>
      </c>
    </row>
    <row r="19" spans="2:4" ht="31" x14ac:dyDescent="0.35">
      <c r="B19" s="82" t="s">
        <v>655</v>
      </c>
      <c r="C19" s="82" t="s">
        <v>666</v>
      </c>
      <c r="D19" s="83" t="s">
        <v>674</v>
      </c>
    </row>
    <row r="20" spans="2:4" ht="31" x14ac:dyDescent="0.35">
      <c r="B20" s="82" t="s">
        <v>656</v>
      </c>
      <c r="C20" s="82" t="s">
        <v>667</v>
      </c>
      <c r="D20" s="83" t="s">
        <v>675</v>
      </c>
    </row>
    <row r="21" spans="2:4" ht="31" x14ac:dyDescent="0.35">
      <c r="B21" s="82" t="s">
        <v>657</v>
      </c>
      <c r="C21" s="83" t="s">
        <v>668</v>
      </c>
      <c r="D21" s="83" t="s">
        <v>676</v>
      </c>
    </row>
    <row r="22" spans="2:4" ht="31" x14ac:dyDescent="0.35">
      <c r="B22" s="82" t="s">
        <v>658</v>
      </c>
      <c r="C22" s="83" t="s">
        <v>669</v>
      </c>
      <c r="D22" s="83" t="s">
        <v>677</v>
      </c>
    </row>
    <row r="23" spans="2:4" ht="31" x14ac:dyDescent="0.35">
      <c r="B23" s="82" t="s">
        <v>659</v>
      </c>
      <c r="C23" s="83" t="s">
        <v>670</v>
      </c>
      <c r="D23" s="83" t="s">
        <v>678</v>
      </c>
    </row>
    <row r="25" spans="2:4" ht="15.5" customHeight="1" x14ac:dyDescent="0.35">
      <c r="B25" s="28" t="s">
        <v>679</v>
      </c>
    </row>
    <row r="26" spans="2:4" ht="16" thickBot="1" x14ac:dyDescent="0.4">
      <c r="B26" s="87" t="s">
        <v>680</v>
      </c>
    </row>
    <row r="27" spans="2:4" ht="15" thickBot="1" x14ac:dyDescent="0.4">
      <c r="B27" s="145" t="s">
        <v>840</v>
      </c>
    </row>
    <row r="28" spans="2:4" ht="15" thickBot="1" x14ac:dyDescent="0.4">
      <c r="B28" s="146" t="s">
        <v>841</v>
      </c>
    </row>
    <row r="29" spans="2:4" ht="15" thickBot="1" x14ac:dyDescent="0.4">
      <c r="B29" s="146" t="s">
        <v>842</v>
      </c>
    </row>
    <row r="30" spans="2:4" ht="15" thickBot="1" x14ac:dyDescent="0.4">
      <c r="B30" s="146" t="s">
        <v>843</v>
      </c>
    </row>
    <row r="31" spans="2:4" ht="15" thickBot="1" x14ac:dyDescent="0.4">
      <c r="B31" s="146" t="s">
        <v>844</v>
      </c>
    </row>
    <row r="32" spans="2:4" ht="15" thickBot="1" x14ac:dyDescent="0.4">
      <c r="B32" s="146" t="s">
        <v>845</v>
      </c>
    </row>
    <row r="33" spans="2:2" ht="15" thickBot="1" x14ac:dyDescent="0.4">
      <c r="B33" s="146" t="s">
        <v>846</v>
      </c>
    </row>
    <row r="34" spans="2:2" ht="15" thickBot="1" x14ac:dyDescent="0.4">
      <c r="B34" s="146" t="s">
        <v>847</v>
      </c>
    </row>
    <row r="35" spans="2:2" ht="15" thickBot="1" x14ac:dyDescent="0.4">
      <c r="B35" s="146" t="s">
        <v>848</v>
      </c>
    </row>
    <row r="36" spans="2:2" ht="15" thickBot="1" x14ac:dyDescent="0.4">
      <c r="B36" s="146" t="s">
        <v>849</v>
      </c>
    </row>
    <row r="37" spans="2:2" ht="15" thickBot="1" x14ac:dyDescent="0.4">
      <c r="B37" s="146" t="s">
        <v>850</v>
      </c>
    </row>
    <row r="38" spans="2:2" ht="15" thickBot="1" x14ac:dyDescent="0.4">
      <c r="B38" s="146" t="s">
        <v>841</v>
      </c>
    </row>
    <row r="39" spans="2:2" ht="15" thickBot="1" x14ac:dyDescent="0.4">
      <c r="B39" s="146" t="s">
        <v>851</v>
      </c>
    </row>
    <row r="40" spans="2:2" ht="15" thickBot="1" x14ac:dyDescent="0.4">
      <c r="B40" s="146" t="s">
        <v>852</v>
      </c>
    </row>
    <row r="41" spans="2:2" ht="15" thickBot="1" x14ac:dyDescent="0.4">
      <c r="B41" s="146" t="s">
        <v>853</v>
      </c>
    </row>
    <row r="42" spans="2:2" ht="15" thickBot="1" x14ac:dyDescent="0.4">
      <c r="B42" s="146" t="s">
        <v>854</v>
      </c>
    </row>
    <row r="43" spans="2:2" ht="15" thickBot="1" x14ac:dyDescent="0.4">
      <c r="B43" s="146" t="s">
        <v>855</v>
      </c>
    </row>
    <row r="44" spans="2:2" ht="15" thickBot="1" x14ac:dyDescent="0.4">
      <c r="B44" s="146" t="s">
        <v>856</v>
      </c>
    </row>
    <row r="45" spans="2:2" ht="15" thickBot="1" x14ac:dyDescent="0.4">
      <c r="B45" s="146" t="s">
        <v>857</v>
      </c>
    </row>
    <row r="46" spans="2:2" ht="15" thickBot="1" x14ac:dyDescent="0.4">
      <c r="B46" s="146" t="s">
        <v>858</v>
      </c>
    </row>
    <row r="47" spans="2:2" ht="15" thickBot="1" x14ac:dyDescent="0.4">
      <c r="B47" s="146" t="s">
        <v>859</v>
      </c>
    </row>
    <row r="48" spans="2:2" ht="15" thickBot="1" x14ac:dyDescent="0.4">
      <c r="B48" s="146" t="s">
        <v>860</v>
      </c>
    </row>
    <row r="49" spans="2:2" ht="15" thickBot="1" x14ac:dyDescent="0.4">
      <c r="B49" s="146" t="s">
        <v>847</v>
      </c>
    </row>
    <row r="50" spans="2:2" ht="15" thickBot="1" x14ac:dyDescent="0.4">
      <c r="B50" s="146" t="s">
        <v>861</v>
      </c>
    </row>
    <row r="51" spans="2:2" ht="15" thickBot="1" x14ac:dyDescent="0.4">
      <c r="B51" s="146" t="s">
        <v>862</v>
      </c>
    </row>
    <row r="52" spans="2:2" ht="15" thickBot="1" x14ac:dyDescent="0.4">
      <c r="B52" s="146" t="s">
        <v>863</v>
      </c>
    </row>
    <row r="53" spans="2:2" ht="15" thickBot="1" x14ac:dyDescent="0.4">
      <c r="B53" s="146" t="s">
        <v>864</v>
      </c>
    </row>
    <row r="54" spans="2:2" ht="15" thickBot="1" x14ac:dyDescent="0.4">
      <c r="B54" s="146" t="s">
        <v>865</v>
      </c>
    </row>
    <row r="55" spans="2:2" ht="15" thickBot="1" x14ac:dyDescent="0.4">
      <c r="B55" s="146" t="s">
        <v>866</v>
      </c>
    </row>
    <row r="56" spans="2:2" ht="15" thickBot="1" x14ac:dyDescent="0.4">
      <c r="B56" s="146" t="s">
        <v>28</v>
      </c>
    </row>
    <row r="57" spans="2:2" ht="15" thickBot="1" x14ac:dyDescent="0.4">
      <c r="B57" s="146" t="s">
        <v>867</v>
      </c>
    </row>
    <row r="58" spans="2:2" ht="15" thickBot="1" x14ac:dyDescent="0.4">
      <c r="B58" s="146" t="s">
        <v>30</v>
      </c>
    </row>
    <row r="59" spans="2:2" ht="15" thickBot="1" x14ac:dyDescent="0.4">
      <c r="B59" s="146" t="s">
        <v>868</v>
      </c>
    </row>
    <row r="60" spans="2:2" ht="15" thickBot="1" x14ac:dyDescent="0.4">
      <c r="B60" s="146" t="s">
        <v>869</v>
      </c>
    </row>
    <row r="61" spans="2:2" ht="15" thickBot="1" x14ac:dyDescent="0.4">
      <c r="B61" s="146" t="s">
        <v>33</v>
      </c>
    </row>
    <row r="62" spans="2:2" ht="15" thickBot="1" x14ac:dyDescent="0.4">
      <c r="B62" s="146" t="s">
        <v>870</v>
      </c>
    </row>
    <row r="63" spans="2:2" ht="15" thickBot="1" x14ac:dyDescent="0.4">
      <c r="B63" s="146" t="s">
        <v>871</v>
      </c>
    </row>
    <row r="64" spans="2:2" ht="15" thickBot="1" x14ac:dyDescent="0.4">
      <c r="B64" s="146" t="s">
        <v>872</v>
      </c>
    </row>
    <row r="65" spans="2:2" ht="15" thickBot="1" x14ac:dyDescent="0.4">
      <c r="B65" s="146" t="s">
        <v>873</v>
      </c>
    </row>
    <row r="66" spans="2:2" ht="15" thickBot="1" x14ac:dyDescent="0.4">
      <c r="B66" s="146" t="s">
        <v>874</v>
      </c>
    </row>
    <row r="67" spans="2:2" ht="15" thickBot="1" x14ac:dyDescent="0.4">
      <c r="B67" s="146" t="s">
        <v>875</v>
      </c>
    </row>
    <row r="68" spans="2:2" ht="15" thickBot="1" x14ac:dyDescent="0.4">
      <c r="B68" s="146" t="s">
        <v>876</v>
      </c>
    </row>
    <row r="69" spans="2:2" ht="15" thickBot="1" x14ac:dyDescent="0.4">
      <c r="B69" s="146" t="s">
        <v>877</v>
      </c>
    </row>
    <row r="70" spans="2:2" ht="15" thickBot="1" x14ac:dyDescent="0.4">
      <c r="B70" s="146" t="s">
        <v>878</v>
      </c>
    </row>
    <row r="71" spans="2:2" ht="15" thickBot="1" x14ac:dyDescent="0.4">
      <c r="B71" s="146" t="s">
        <v>879</v>
      </c>
    </row>
    <row r="72" spans="2:2" ht="15" thickBot="1" x14ac:dyDescent="0.4">
      <c r="B72" s="146" t="s">
        <v>880</v>
      </c>
    </row>
    <row r="73" spans="2:2" ht="15" thickBot="1" x14ac:dyDescent="0.4">
      <c r="B73" s="146" t="s">
        <v>881</v>
      </c>
    </row>
    <row r="74" spans="2:2" ht="15" thickBot="1" x14ac:dyDescent="0.4">
      <c r="B74" s="146" t="s">
        <v>882</v>
      </c>
    </row>
    <row r="75" spans="2:2" ht="15" thickBot="1" x14ac:dyDescent="0.4">
      <c r="B75" s="146" t="s">
        <v>883</v>
      </c>
    </row>
    <row r="76" spans="2:2" ht="15" thickBot="1" x14ac:dyDescent="0.4">
      <c r="B76" s="146" t="s">
        <v>48</v>
      </c>
    </row>
    <row r="77" spans="2:2" ht="15" thickBot="1" x14ac:dyDescent="0.4">
      <c r="B77" s="146" t="s">
        <v>884</v>
      </c>
    </row>
    <row r="78" spans="2:2" ht="15" thickBot="1" x14ac:dyDescent="0.4">
      <c r="B78" s="146" t="s">
        <v>885</v>
      </c>
    </row>
    <row r="79" spans="2:2" ht="15" thickBot="1" x14ac:dyDescent="0.4">
      <c r="B79" s="146" t="s">
        <v>886</v>
      </c>
    </row>
    <row r="80" spans="2:2" ht="15" thickBot="1" x14ac:dyDescent="0.4">
      <c r="B80" s="146" t="s">
        <v>887</v>
      </c>
    </row>
    <row r="81" spans="2:2" ht="15" thickBot="1" x14ac:dyDescent="0.4">
      <c r="B81" s="146" t="s">
        <v>888</v>
      </c>
    </row>
    <row r="82" spans="2:2" ht="15" thickBot="1" x14ac:dyDescent="0.4">
      <c r="B82" s="146" t="s">
        <v>889</v>
      </c>
    </row>
    <row r="83" spans="2:2" ht="15" thickBot="1" x14ac:dyDescent="0.4">
      <c r="B83" s="146" t="s">
        <v>55</v>
      </c>
    </row>
    <row r="84" spans="2:2" ht="15" thickBot="1" x14ac:dyDescent="0.4">
      <c r="B84" s="146" t="s">
        <v>890</v>
      </c>
    </row>
    <row r="85" spans="2:2" ht="15" thickBot="1" x14ac:dyDescent="0.4">
      <c r="B85" s="146" t="s">
        <v>891</v>
      </c>
    </row>
    <row r="86" spans="2:2" ht="15" thickBot="1" x14ac:dyDescent="0.4">
      <c r="B86" s="146" t="s">
        <v>892</v>
      </c>
    </row>
    <row r="87" spans="2:2" ht="15" thickBot="1" x14ac:dyDescent="0.4">
      <c r="B87" s="146" t="s">
        <v>893</v>
      </c>
    </row>
    <row r="88" spans="2:2" ht="15" thickBot="1" x14ac:dyDescent="0.4">
      <c r="B88" s="146" t="s">
        <v>894</v>
      </c>
    </row>
    <row r="89" spans="2:2" ht="15" thickBot="1" x14ac:dyDescent="0.4">
      <c r="B89" s="146" t="s">
        <v>895</v>
      </c>
    </row>
    <row r="90" spans="2:2" ht="15" thickBot="1" x14ac:dyDescent="0.4">
      <c r="B90" s="146" t="s">
        <v>896</v>
      </c>
    </row>
    <row r="91" spans="2:2" ht="15" thickBot="1" x14ac:dyDescent="0.4">
      <c r="B91" s="146" t="s">
        <v>897</v>
      </c>
    </row>
    <row r="92" spans="2:2" ht="15" thickBot="1" x14ac:dyDescent="0.4">
      <c r="B92" s="146" t="s">
        <v>898</v>
      </c>
    </row>
    <row r="93" spans="2:2" ht="15" thickBot="1" x14ac:dyDescent="0.4">
      <c r="B93" s="146" t="s">
        <v>899</v>
      </c>
    </row>
    <row r="94" spans="2:2" ht="15" thickBot="1" x14ac:dyDescent="0.4">
      <c r="B94" s="146" t="s">
        <v>900</v>
      </c>
    </row>
    <row r="95" spans="2:2" ht="15" thickBot="1" x14ac:dyDescent="0.4">
      <c r="B95" s="146" t="s">
        <v>901</v>
      </c>
    </row>
    <row r="96" spans="2:2" ht="15" thickBot="1" x14ac:dyDescent="0.4">
      <c r="B96" s="146" t="s">
        <v>902</v>
      </c>
    </row>
    <row r="97" spans="2:2" ht="15" thickBot="1" x14ac:dyDescent="0.4">
      <c r="B97" s="146" t="s">
        <v>903</v>
      </c>
    </row>
    <row r="98" spans="2:2" ht="15" thickBot="1" x14ac:dyDescent="0.4">
      <c r="B98" s="146" t="s">
        <v>904</v>
      </c>
    </row>
    <row r="99" spans="2:2" ht="15" thickBot="1" x14ac:dyDescent="0.4">
      <c r="B99" s="146" t="s">
        <v>905</v>
      </c>
    </row>
    <row r="100" spans="2:2" ht="15" thickBot="1" x14ac:dyDescent="0.4">
      <c r="B100" s="146" t="s">
        <v>906</v>
      </c>
    </row>
    <row r="101" spans="2:2" ht="15" thickBot="1" x14ac:dyDescent="0.4">
      <c r="B101" s="146" t="s">
        <v>907</v>
      </c>
    </row>
    <row r="102" spans="2:2" ht="15" thickBot="1" x14ac:dyDescent="0.4">
      <c r="B102" s="146" t="s">
        <v>908</v>
      </c>
    </row>
    <row r="103" spans="2:2" ht="15" thickBot="1" x14ac:dyDescent="0.4">
      <c r="B103" s="146" t="s">
        <v>909</v>
      </c>
    </row>
    <row r="104" spans="2:2" ht="15" thickBot="1" x14ac:dyDescent="0.4">
      <c r="B104" s="146" t="s">
        <v>76</v>
      </c>
    </row>
    <row r="105" spans="2:2" ht="15" thickBot="1" x14ac:dyDescent="0.4">
      <c r="B105" s="146" t="s">
        <v>910</v>
      </c>
    </row>
    <row r="106" spans="2:2" ht="15" thickBot="1" x14ac:dyDescent="0.4">
      <c r="B106" s="146" t="s">
        <v>911</v>
      </c>
    </row>
    <row r="107" spans="2:2" ht="15" thickBot="1" x14ac:dyDescent="0.4">
      <c r="B107" s="146" t="s">
        <v>912</v>
      </c>
    </row>
    <row r="108" spans="2:2" ht="15" thickBot="1" x14ac:dyDescent="0.4">
      <c r="B108" s="146" t="s">
        <v>913</v>
      </c>
    </row>
    <row r="109" spans="2:2" ht="15" thickBot="1" x14ac:dyDescent="0.4">
      <c r="B109" s="146" t="s">
        <v>914</v>
      </c>
    </row>
    <row r="110" spans="2:2" ht="15" thickBot="1" x14ac:dyDescent="0.4">
      <c r="B110" s="146" t="s">
        <v>915</v>
      </c>
    </row>
    <row r="111" spans="2:2" ht="15" thickBot="1" x14ac:dyDescent="0.4">
      <c r="B111" s="146" t="s">
        <v>916</v>
      </c>
    </row>
    <row r="112" spans="2:2" ht="15" thickBot="1" x14ac:dyDescent="0.4">
      <c r="B112" s="146" t="s">
        <v>917</v>
      </c>
    </row>
    <row r="113" spans="2:2" ht="15" thickBot="1" x14ac:dyDescent="0.4">
      <c r="B113" s="146" t="s">
        <v>918</v>
      </c>
    </row>
    <row r="114" spans="2:2" ht="15" thickBot="1" x14ac:dyDescent="0.4">
      <c r="B114" s="146" t="s">
        <v>919</v>
      </c>
    </row>
    <row r="115" spans="2:2" ht="15" thickBot="1" x14ac:dyDescent="0.4">
      <c r="B115" s="146" t="s">
        <v>920</v>
      </c>
    </row>
    <row r="116" spans="2:2" ht="15" thickBot="1" x14ac:dyDescent="0.4">
      <c r="B116" s="146" t="s">
        <v>921</v>
      </c>
    </row>
    <row r="117" spans="2:2" ht="15" thickBot="1" x14ac:dyDescent="0.4">
      <c r="B117" s="146" t="s">
        <v>922</v>
      </c>
    </row>
    <row r="118" spans="2:2" ht="15" thickBot="1" x14ac:dyDescent="0.4">
      <c r="B118" s="146" t="s">
        <v>923</v>
      </c>
    </row>
    <row r="119" spans="2:2" ht="15" thickBot="1" x14ac:dyDescent="0.4">
      <c r="B119" s="146" t="s">
        <v>924</v>
      </c>
    </row>
    <row r="120" spans="2:2" ht="15" thickBot="1" x14ac:dyDescent="0.4">
      <c r="B120" s="146" t="s">
        <v>925</v>
      </c>
    </row>
    <row r="121" spans="2:2" ht="15" thickBot="1" x14ac:dyDescent="0.4">
      <c r="B121" s="146" t="s">
        <v>926</v>
      </c>
    </row>
    <row r="122" spans="2:2" ht="15" thickBot="1" x14ac:dyDescent="0.4">
      <c r="B122" s="146" t="s">
        <v>927</v>
      </c>
    </row>
    <row r="123" spans="2:2" ht="15" thickBot="1" x14ac:dyDescent="0.4">
      <c r="B123" s="146" t="s">
        <v>928</v>
      </c>
    </row>
    <row r="124" spans="2:2" ht="15" thickBot="1" x14ac:dyDescent="0.4">
      <c r="B124" s="146" t="s">
        <v>929</v>
      </c>
    </row>
    <row r="125" spans="2:2" ht="15" thickBot="1" x14ac:dyDescent="0.4">
      <c r="B125" s="146" t="s">
        <v>930</v>
      </c>
    </row>
    <row r="126" spans="2:2" ht="15" thickBot="1" x14ac:dyDescent="0.4">
      <c r="B126" s="146" t="s">
        <v>931</v>
      </c>
    </row>
    <row r="127" spans="2:2" ht="15" thickBot="1" x14ac:dyDescent="0.4">
      <c r="B127" s="146" t="s">
        <v>932</v>
      </c>
    </row>
    <row r="128" spans="2:2" ht="15" thickBot="1" x14ac:dyDescent="0.4">
      <c r="B128" s="146" t="s">
        <v>933</v>
      </c>
    </row>
    <row r="129" spans="2:2" ht="15" thickBot="1" x14ac:dyDescent="0.4">
      <c r="B129" s="146" t="s">
        <v>101</v>
      </c>
    </row>
    <row r="130" spans="2:2" ht="15" thickBot="1" x14ac:dyDescent="0.4">
      <c r="B130" s="146" t="s">
        <v>934</v>
      </c>
    </row>
    <row r="131" spans="2:2" ht="15" thickBot="1" x14ac:dyDescent="0.4">
      <c r="B131" s="146" t="s">
        <v>935</v>
      </c>
    </row>
    <row r="132" spans="2:2" ht="15" thickBot="1" x14ac:dyDescent="0.4">
      <c r="B132" s="146" t="s">
        <v>104</v>
      </c>
    </row>
    <row r="133" spans="2:2" ht="15" thickBot="1" x14ac:dyDescent="0.4">
      <c r="B133" s="146" t="s">
        <v>104</v>
      </c>
    </row>
    <row r="134" spans="2:2" ht="15" thickBot="1" x14ac:dyDescent="0.4">
      <c r="B134" s="146" t="s">
        <v>936</v>
      </c>
    </row>
    <row r="135" spans="2:2" ht="15" thickBot="1" x14ac:dyDescent="0.4">
      <c r="B135" s="146" t="s">
        <v>937</v>
      </c>
    </row>
    <row r="136" spans="2:2" ht="15" thickBot="1" x14ac:dyDescent="0.4">
      <c r="B136" s="146" t="s">
        <v>108</v>
      </c>
    </row>
    <row r="137" spans="2:2" ht="15" thickBot="1" x14ac:dyDescent="0.4">
      <c r="B137" s="146" t="s">
        <v>938</v>
      </c>
    </row>
    <row r="138" spans="2:2" ht="15" thickBot="1" x14ac:dyDescent="0.4">
      <c r="B138" s="146" t="s">
        <v>939</v>
      </c>
    </row>
    <row r="139" spans="2:2" ht="15" thickBot="1" x14ac:dyDescent="0.4">
      <c r="B139" s="146" t="s">
        <v>940</v>
      </c>
    </row>
    <row r="140" spans="2:2" ht="15" thickBot="1" x14ac:dyDescent="0.4">
      <c r="B140" s="146" t="s">
        <v>941</v>
      </c>
    </row>
    <row r="141" spans="2:2" ht="15" thickBot="1" x14ac:dyDescent="0.4">
      <c r="B141" s="146" t="s">
        <v>942</v>
      </c>
    </row>
    <row r="142" spans="2:2" ht="15" thickBot="1" x14ac:dyDescent="0.4">
      <c r="B142" s="146" t="s">
        <v>943</v>
      </c>
    </row>
    <row r="143" spans="2:2" ht="15" thickBot="1" x14ac:dyDescent="0.4">
      <c r="B143" s="146" t="s">
        <v>944</v>
      </c>
    </row>
    <row r="144" spans="2:2" ht="15" thickBot="1" x14ac:dyDescent="0.4">
      <c r="B144" s="146" t="s">
        <v>945</v>
      </c>
    </row>
    <row r="145" spans="2:2" ht="15" thickBot="1" x14ac:dyDescent="0.4">
      <c r="B145" s="146" t="s">
        <v>946</v>
      </c>
    </row>
    <row r="146" spans="2:2" ht="15" thickBot="1" x14ac:dyDescent="0.4">
      <c r="B146" s="146" t="s">
        <v>947</v>
      </c>
    </row>
    <row r="147" spans="2:2" ht="15" thickBot="1" x14ac:dyDescent="0.4">
      <c r="B147" s="146" t="s">
        <v>948</v>
      </c>
    </row>
    <row r="148" spans="2:2" ht="15" thickBot="1" x14ac:dyDescent="0.4">
      <c r="B148" s="146" t="s">
        <v>949</v>
      </c>
    </row>
    <row r="149" spans="2:2" ht="15" thickBot="1" x14ac:dyDescent="0.4">
      <c r="B149" s="146" t="s">
        <v>950</v>
      </c>
    </row>
    <row r="150" spans="2:2" ht="15" thickBot="1" x14ac:dyDescent="0.4">
      <c r="B150" s="146" t="s">
        <v>951</v>
      </c>
    </row>
    <row r="151" spans="2:2" ht="15" thickBot="1" x14ac:dyDescent="0.4">
      <c r="B151" s="146" t="s">
        <v>952</v>
      </c>
    </row>
    <row r="152" spans="2:2" ht="15" thickBot="1" x14ac:dyDescent="0.4">
      <c r="B152" s="146" t="s">
        <v>124</v>
      </c>
    </row>
    <row r="153" spans="2:2" ht="15" thickBot="1" x14ac:dyDescent="0.4">
      <c r="B153" s="146" t="s">
        <v>953</v>
      </c>
    </row>
    <row r="154" spans="2:2" ht="15" thickBot="1" x14ac:dyDescent="0.4">
      <c r="B154" s="146" t="s">
        <v>954</v>
      </c>
    </row>
    <row r="155" spans="2:2" ht="15" thickBot="1" x14ac:dyDescent="0.4">
      <c r="B155" s="146" t="s">
        <v>955</v>
      </c>
    </row>
    <row r="156" spans="2:2" ht="15" thickBot="1" x14ac:dyDescent="0.4">
      <c r="B156" s="146" t="s">
        <v>956</v>
      </c>
    </row>
    <row r="157" spans="2:2" ht="15" thickBot="1" x14ac:dyDescent="0.4">
      <c r="B157" s="146" t="s">
        <v>957</v>
      </c>
    </row>
    <row r="158" spans="2:2" ht="15" thickBot="1" x14ac:dyDescent="0.4">
      <c r="B158" s="146" t="s">
        <v>958</v>
      </c>
    </row>
    <row r="159" spans="2:2" ht="15" thickBot="1" x14ac:dyDescent="0.4">
      <c r="B159" s="146" t="s">
        <v>959</v>
      </c>
    </row>
    <row r="160" spans="2:2" ht="15" thickBot="1" x14ac:dyDescent="0.4">
      <c r="B160" s="146" t="s">
        <v>960</v>
      </c>
    </row>
    <row r="161" spans="2:2" ht="15" thickBot="1" x14ac:dyDescent="0.4">
      <c r="B161" s="146" t="s">
        <v>961</v>
      </c>
    </row>
    <row r="162" spans="2:2" ht="15" thickBot="1" x14ac:dyDescent="0.4">
      <c r="B162" s="146" t="s">
        <v>962</v>
      </c>
    </row>
    <row r="163" spans="2:2" ht="15" thickBot="1" x14ac:dyDescent="0.4">
      <c r="B163" s="146" t="s">
        <v>963</v>
      </c>
    </row>
    <row r="164" spans="2:2" ht="15" thickBot="1" x14ac:dyDescent="0.4">
      <c r="B164" s="146" t="s">
        <v>964</v>
      </c>
    </row>
    <row r="165" spans="2:2" ht="15" thickBot="1" x14ac:dyDescent="0.4">
      <c r="B165" s="146" t="s">
        <v>965</v>
      </c>
    </row>
    <row r="166" spans="2:2" ht="15" thickBot="1" x14ac:dyDescent="0.4">
      <c r="B166" s="146" t="s">
        <v>966</v>
      </c>
    </row>
    <row r="167" spans="2:2" ht="15" thickBot="1" x14ac:dyDescent="0.4">
      <c r="B167" s="146" t="s">
        <v>967</v>
      </c>
    </row>
    <row r="168" spans="2:2" ht="15" thickBot="1" x14ac:dyDescent="0.4">
      <c r="B168" s="146" t="s">
        <v>968</v>
      </c>
    </row>
    <row r="169" spans="2:2" ht="15" thickBot="1" x14ac:dyDescent="0.4">
      <c r="B169" s="146" t="s">
        <v>969</v>
      </c>
    </row>
    <row r="170" spans="2:2" ht="15" thickBot="1" x14ac:dyDescent="0.4">
      <c r="B170" s="146" t="s">
        <v>970</v>
      </c>
    </row>
    <row r="171" spans="2:2" ht="15" thickBot="1" x14ac:dyDescent="0.4">
      <c r="B171" s="146" t="s">
        <v>971</v>
      </c>
    </row>
    <row r="172" spans="2:2" ht="15" thickBot="1" x14ac:dyDescent="0.4">
      <c r="B172" s="146" t="s">
        <v>972</v>
      </c>
    </row>
    <row r="173" spans="2:2" ht="15" thickBot="1" x14ac:dyDescent="0.4">
      <c r="B173" s="146" t="s">
        <v>973</v>
      </c>
    </row>
    <row r="174" spans="2:2" ht="15" thickBot="1" x14ac:dyDescent="0.4">
      <c r="B174" s="146" t="s">
        <v>974</v>
      </c>
    </row>
    <row r="175" spans="2:2" ht="15" thickBot="1" x14ac:dyDescent="0.4">
      <c r="B175" s="146" t="s">
        <v>975</v>
      </c>
    </row>
    <row r="176" spans="2:2" ht="15" thickBot="1" x14ac:dyDescent="0.4">
      <c r="B176" s="146" t="s">
        <v>976</v>
      </c>
    </row>
    <row r="177" spans="2:2" ht="15" thickBot="1" x14ac:dyDescent="0.4">
      <c r="B177" s="146" t="s">
        <v>977</v>
      </c>
    </row>
    <row r="178" spans="2:2" ht="15" thickBot="1" x14ac:dyDescent="0.4">
      <c r="B178" s="146" t="s">
        <v>978</v>
      </c>
    </row>
    <row r="179" spans="2:2" ht="15" thickBot="1" x14ac:dyDescent="0.4">
      <c r="B179" s="146" t="s">
        <v>979</v>
      </c>
    </row>
    <row r="180" spans="2:2" ht="15" thickBot="1" x14ac:dyDescent="0.4">
      <c r="B180" s="146" t="s">
        <v>980</v>
      </c>
    </row>
    <row r="181" spans="2:2" ht="15" thickBot="1" x14ac:dyDescent="0.4">
      <c r="B181" s="146" t="s">
        <v>981</v>
      </c>
    </row>
    <row r="182" spans="2:2" ht="15" thickBot="1" x14ac:dyDescent="0.4">
      <c r="B182" s="146" t="s">
        <v>982</v>
      </c>
    </row>
    <row r="183" spans="2:2" ht="15" thickBot="1" x14ac:dyDescent="0.4">
      <c r="B183" s="146" t="s">
        <v>983</v>
      </c>
    </row>
    <row r="184" spans="2:2" ht="15" thickBot="1" x14ac:dyDescent="0.4">
      <c r="B184" s="146" t="s">
        <v>984</v>
      </c>
    </row>
    <row r="185" spans="2:2" ht="15" thickBot="1" x14ac:dyDescent="0.4">
      <c r="B185" s="146" t="s">
        <v>985</v>
      </c>
    </row>
    <row r="186" spans="2:2" ht="15" thickBot="1" x14ac:dyDescent="0.4">
      <c r="B186" s="146" t="s">
        <v>986</v>
      </c>
    </row>
    <row r="187" spans="2:2" ht="15" thickBot="1" x14ac:dyDescent="0.4">
      <c r="B187" s="146" t="s">
        <v>987</v>
      </c>
    </row>
    <row r="188" spans="2:2" ht="15" thickBot="1" x14ac:dyDescent="0.4">
      <c r="B188" s="146" t="s">
        <v>988</v>
      </c>
    </row>
    <row r="189" spans="2:2" ht="15" thickBot="1" x14ac:dyDescent="0.4">
      <c r="B189" s="146" t="s">
        <v>989</v>
      </c>
    </row>
    <row r="190" spans="2:2" ht="15" thickBot="1" x14ac:dyDescent="0.4">
      <c r="B190" s="146" t="s">
        <v>990</v>
      </c>
    </row>
    <row r="191" spans="2:2" ht="15" thickBot="1" x14ac:dyDescent="0.4">
      <c r="B191" s="146" t="s">
        <v>991</v>
      </c>
    </row>
    <row r="192" spans="2:2" ht="15" thickBot="1" x14ac:dyDescent="0.4">
      <c r="B192" s="146" t="s">
        <v>992</v>
      </c>
    </row>
    <row r="193" spans="2:2" ht="15" thickBot="1" x14ac:dyDescent="0.4">
      <c r="B193" s="146" t="s">
        <v>993</v>
      </c>
    </row>
    <row r="194" spans="2:2" ht="15" thickBot="1" x14ac:dyDescent="0.4">
      <c r="B194" s="146" t="s">
        <v>994</v>
      </c>
    </row>
    <row r="195" spans="2:2" ht="15" thickBot="1" x14ac:dyDescent="0.4">
      <c r="B195" s="146" t="s">
        <v>995</v>
      </c>
    </row>
    <row r="196" spans="2:2" ht="15" thickBot="1" x14ac:dyDescent="0.4">
      <c r="B196" s="146" t="s">
        <v>996</v>
      </c>
    </row>
    <row r="197" spans="2:2" ht="15" thickBot="1" x14ac:dyDescent="0.4">
      <c r="B197" s="146" t="s">
        <v>997</v>
      </c>
    </row>
    <row r="198" spans="2:2" ht="15" thickBot="1" x14ac:dyDescent="0.4">
      <c r="B198" s="146" t="s">
        <v>170</v>
      </c>
    </row>
    <row r="199" spans="2:2" ht="15" thickBot="1" x14ac:dyDescent="0.4">
      <c r="B199" s="146" t="s">
        <v>998</v>
      </c>
    </row>
    <row r="200" spans="2:2" ht="15" thickBot="1" x14ac:dyDescent="0.4">
      <c r="B200" s="146" t="s">
        <v>999</v>
      </c>
    </row>
    <row r="201" spans="2:2" ht="15" thickBot="1" x14ac:dyDescent="0.4">
      <c r="B201" s="146" t="s">
        <v>1000</v>
      </c>
    </row>
    <row r="202" spans="2:2" ht="15" thickBot="1" x14ac:dyDescent="0.4">
      <c r="B202" s="146" t="s">
        <v>1001</v>
      </c>
    </row>
    <row r="203" spans="2:2" ht="15" thickBot="1" x14ac:dyDescent="0.4">
      <c r="B203" s="146" t="s">
        <v>1002</v>
      </c>
    </row>
    <row r="204" spans="2:2" ht="15" thickBot="1" x14ac:dyDescent="0.4">
      <c r="B204" s="146" t="s">
        <v>1003</v>
      </c>
    </row>
    <row r="205" spans="2:2" ht="15" thickBot="1" x14ac:dyDescent="0.4">
      <c r="B205" s="146" t="s">
        <v>1004</v>
      </c>
    </row>
    <row r="206" spans="2:2" ht="15" thickBot="1" x14ac:dyDescent="0.4">
      <c r="B206" s="146" t="s">
        <v>1005</v>
      </c>
    </row>
    <row r="207" spans="2:2" ht="15" thickBot="1" x14ac:dyDescent="0.4">
      <c r="B207" s="146" t="s">
        <v>179</v>
      </c>
    </row>
    <row r="208" spans="2:2" ht="15" thickBot="1" x14ac:dyDescent="0.4">
      <c r="B208" s="146" t="s">
        <v>1006</v>
      </c>
    </row>
    <row r="209" spans="2:2" ht="15" thickBot="1" x14ac:dyDescent="0.4">
      <c r="B209" s="146" t="s">
        <v>1007</v>
      </c>
    </row>
    <row r="210" spans="2:2" ht="15" thickBot="1" x14ac:dyDescent="0.4">
      <c r="B210" s="146" t="s">
        <v>182</v>
      </c>
    </row>
    <row r="211" spans="2:2" ht="15" thickBot="1" x14ac:dyDescent="0.4">
      <c r="B211" s="146" t="s">
        <v>1008</v>
      </c>
    </row>
    <row r="212" spans="2:2" ht="15" thickBot="1" x14ac:dyDescent="0.4">
      <c r="B212" s="146" t="s">
        <v>1009</v>
      </c>
    </row>
    <row r="213" spans="2:2" ht="15" thickBot="1" x14ac:dyDescent="0.4">
      <c r="B213" s="146" t="s">
        <v>1010</v>
      </c>
    </row>
    <row r="214" spans="2:2" ht="15" thickBot="1" x14ac:dyDescent="0.4">
      <c r="B214" s="146" t="s">
        <v>1011</v>
      </c>
    </row>
    <row r="215" spans="2:2" ht="15" thickBot="1" x14ac:dyDescent="0.4">
      <c r="B215" s="146" t="s">
        <v>1012</v>
      </c>
    </row>
    <row r="216" spans="2:2" ht="15" thickBot="1" x14ac:dyDescent="0.4">
      <c r="B216" s="146" t="s">
        <v>1013</v>
      </c>
    </row>
    <row r="217" spans="2:2" ht="15" thickBot="1" x14ac:dyDescent="0.4">
      <c r="B217" s="146" t="s">
        <v>1014</v>
      </c>
    </row>
    <row r="218" spans="2:2" ht="15" thickBot="1" x14ac:dyDescent="0.4">
      <c r="B218" s="146" t="s">
        <v>1015</v>
      </c>
    </row>
    <row r="219" spans="2:2" ht="15" thickBot="1" x14ac:dyDescent="0.4">
      <c r="B219" s="146" t="s">
        <v>1016</v>
      </c>
    </row>
    <row r="220" spans="2:2" ht="15" thickBot="1" x14ac:dyDescent="0.4">
      <c r="B220" s="146" t="s">
        <v>1017</v>
      </c>
    </row>
    <row r="221" spans="2:2" ht="15" thickBot="1" x14ac:dyDescent="0.4">
      <c r="B221" s="146" t="s">
        <v>1018</v>
      </c>
    </row>
    <row r="222" spans="2:2" ht="15" thickBot="1" x14ac:dyDescent="0.4">
      <c r="B222" s="146" t="s">
        <v>1019</v>
      </c>
    </row>
    <row r="223" spans="2:2" ht="15" thickBot="1" x14ac:dyDescent="0.4">
      <c r="B223" s="146" t="s">
        <v>1020</v>
      </c>
    </row>
    <row r="224" spans="2:2" ht="15" thickBot="1" x14ac:dyDescent="0.4">
      <c r="B224" s="146" t="s">
        <v>1021</v>
      </c>
    </row>
    <row r="225" spans="2:2" ht="15" thickBot="1" x14ac:dyDescent="0.4">
      <c r="B225" s="146" t="s">
        <v>1022</v>
      </c>
    </row>
    <row r="226" spans="2:2" ht="15" thickBot="1" x14ac:dyDescent="0.4">
      <c r="B226" s="146" t="s">
        <v>1023</v>
      </c>
    </row>
    <row r="227" spans="2:2" ht="15" thickBot="1" x14ac:dyDescent="0.4">
      <c r="B227" s="146" t="s">
        <v>1024</v>
      </c>
    </row>
    <row r="228" spans="2:2" ht="15" thickBot="1" x14ac:dyDescent="0.4">
      <c r="B228" s="146" t="s">
        <v>1025</v>
      </c>
    </row>
    <row r="229" spans="2:2" ht="15" thickBot="1" x14ac:dyDescent="0.4">
      <c r="B229" s="146" t="s">
        <v>1026</v>
      </c>
    </row>
    <row r="230" spans="2:2" ht="15" thickBot="1" x14ac:dyDescent="0.4">
      <c r="B230" s="146" t="s">
        <v>1027</v>
      </c>
    </row>
    <row r="231" spans="2:2" ht="15" thickBot="1" x14ac:dyDescent="0.4">
      <c r="B231" s="146" t="s">
        <v>1028</v>
      </c>
    </row>
    <row r="232" spans="2:2" ht="15" thickBot="1" x14ac:dyDescent="0.4">
      <c r="B232" s="146" t="s">
        <v>1029</v>
      </c>
    </row>
    <row r="233" spans="2:2" ht="15" thickBot="1" x14ac:dyDescent="0.4">
      <c r="B233" s="146" t="s">
        <v>1030</v>
      </c>
    </row>
    <row r="234" spans="2:2" ht="15" thickBot="1" x14ac:dyDescent="0.4">
      <c r="B234" s="146" t="s">
        <v>206</v>
      </c>
    </row>
    <row r="235" spans="2:2" ht="15" thickBot="1" x14ac:dyDescent="0.4">
      <c r="B235" s="146" t="s">
        <v>1031</v>
      </c>
    </row>
    <row r="236" spans="2:2" ht="15" thickBot="1" x14ac:dyDescent="0.4">
      <c r="B236" s="146" t="s">
        <v>1032</v>
      </c>
    </row>
    <row r="237" spans="2:2" ht="15" thickBot="1" x14ac:dyDescent="0.4">
      <c r="B237" s="146" t="s">
        <v>1033</v>
      </c>
    </row>
    <row r="238" spans="2:2" ht="15" thickBot="1" x14ac:dyDescent="0.4">
      <c r="B238" s="146" t="s">
        <v>1034</v>
      </c>
    </row>
    <row r="239" spans="2:2" ht="15" thickBot="1" x14ac:dyDescent="0.4">
      <c r="B239" s="146" t="s">
        <v>1035</v>
      </c>
    </row>
    <row r="240" spans="2:2" ht="15" thickBot="1" x14ac:dyDescent="0.4">
      <c r="B240" s="146" t="s">
        <v>212</v>
      </c>
    </row>
    <row r="241" spans="2:2" ht="15" thickBot="1" x14ac:dyDescent="0.4">
      <c r="B241" s="146" t="s">
        <v>1036</v>
      </c>
    </row>
    <row r="242" spans="2:2" ht="15" thickBot="1" x14ac:dyDescent="0.4">
      <c r="B242" s="146" t="s">
        <v>1037</v>
      </c>
    </row>
    <row r="243" spans="2:2" ht="15" thickBot="1" x14ac:dyDescent="0.4">
      <c r="B243" s="146" t="s">
        <v>1038</v>
      </c>
    </row>
    <row r="244" spans="2:2" ht="15" thickBot="1" x14ac:dyDescent="0.4">
      <c r="B244" s="146" t="s">
        <v>1039</v>
      </c>
    </row>
    <row r="245" spans="2:2" ht="15" thickBot="1" x14ac:dyDescent="0.4">
      <c r="B245" s="146" t="s">
        <v>1040</v>
      </c>
    </row>
    <row r="246" spans="2:2" ht="15" thickBot="1" x14ac:dyDescent="0.4">
      <c r="B246" s="146" t="s">
        <v>1041</v>
      </c>
    </row>
    <row r="247" spans="2:2" ht="15" thickBot="1" x14ac:dyDescent="0.4">
      <c r="B247" s="146" t="s">
        <v>1042</v>
      </c>
    </row>
    <row r="248" spans="2:2" ht="15" thickBot="1" x14ac:dyDescent="0.4">
      <c r="B248" s="146" t="s">
        <v>1043</v>
      </c>
    </row>
    <row r="249" spans="2:2" ht="15" thickBot="1" x14ac:dyDescent="0.4">
      <c r="B249" s="146" t="s">
        <v>1044</v>
      </c>
    </row>
    <row r="250" spans="2:2" ht="15" thickBot="1" x14ac:dyDescent="0.4">
      <c r="B250" s="146" t="s">
        <v>1045</v>
      </c>
    </row>
    <row r="251" spans="2:2" ht="15" thickBot="1" x14ac:dyDescent="0.4">
      <c r="B251" s="146" t="s">
        <v>1046</v>
      </c>
    </row>
    <row r="252" spans="2:2" ht="15" thickBot="1" x14ac:dyDescent="0.4">
      <c r="B252" s="146" t="s">
        <v>1047</v>
      </c>
    </row>
    <row r="253" spans="2:2" ht="15" thickBot="1" x14ac:dyDescent="0.4">
      <c r="B253" s="146" t="s">
        <v>1048</v>
      </c>
    </row>
    <row r="254" spans="2:2" ht="15" thickBot="1" x14ac:dyDescent="0.4">
      <c r="B254" s="146" t="s">
        <v>1049</v>
      </c>
    </row>
    <row r="255" spans="2:2" ht="15" thickBot="1" x14ac:dyDescent="0.4">
      <c r="B255" s="146" t="s">
        <v>1050</v>
      </c>
    </row>
    <row r="256" spans="2:2" ht="15" thickBot="1" x14ac:dyDescent="0.4">
      <c r="B256" s="146" t="s">
        <v>1051</v>
      </c>
    </row>
    <row r="257" spans="2:2" ht="15" thickBot="1" x14ac:dyDescent="0.4">
      <c r="B257" s="146" t="s">
        <v>1052</v>
      </c>
    </row>
    <row r="258" spans="2:2" ht="15" thickBot="1" x14ac:dyDescent="0.4">
      <c r="B258" s="146" t="s">
        <v>1053</v>
      </c>
    </row>
    <row r="259" spans="2:2" ht="15" thickBot="1" x14ac:dyDescent="0.4">
      <c r="B259" s="146" t="s">
        <v>1054</v>
      </c>
    </row>
    <row r="260" spans="2:2" ht="15" thickBot="1" x14ac:dyDescent="0.4">
      <c r="B260" s="146" t="s">
        <v>1055</v>
      </c>
    </row>
    <row r="261" spans="2:2" ht="15" thickBot="1" x14ac:dyDescent="0.4">
      <c r="B261" s="146" t="s">
        <v>1056</v>
      </c>
    </row>
    <row r="262" spans="2:2" ht="15" thickBot="1" x14ac:dyDescent="0.4">
      <c r="B262" s="146" t="s">
        <v>1057</v>
      </c>
    </row>
    <row r="263" spans="2:2" ht="15" thickBot="1" x14ac:dyDescent="0.4">
      <c r="B263" s="146" t="s">
        <v>1058</v>
      </c>
    </row>
    <row r="264" spans="2:2" ht="15" thickBot="1" x14ac:dyDescent="0.4">
      <c r="B264" s="146" t="s">
        <v>1059</v>
      </c>
    </row>
    <row r="265" spans="2:2" ht="15" thickBot="1" x14ac:dyDescent="0.4">
      <c r="B265" s="146" t="s">
        <v>1060</v>
      </c>
    </row>
    <row r="266" spans="2:2" ht="15" thickBot="1" x14ac:dyDescent="0.4">
      <c r="B266" s="146" t="s">
        <v>1061</v>
      </c>
    </row>
    <row r="267" spans="2:2" ht="15" thickBot="1" x14ac:dyDescent="0.4">
      <c r="B267" s="146" t="s">
        <v>1062</v>
      </c>
    </row>
    <row r="268" spans="2:2" ht="15" thickBot="1" x14ac:dyDescent="0.4">
      <c r="B268" s="146" t="s">
        <v>1063</v>
      </c>
    </row>
    <row r="269" spans="2:2" ht="15" thickBot="1" x14ac:dyDescent="0.4">
      <c r="B269" s="146" t="s">
        <v>1064</v>
      </c>
    </row>
    <row r="270" spans="2:2" ht="15" thickBot="1" x14ac:dyDescent="0.4">
      <c r="B270" s="146" t="s">
        <v>1065</v>
      </c>
    </row>
    <row r="271" spans="2:2" ht="15" thickBot="1" x14ac:dyDescent="0.4">
      <c r="B271" s="146" t="s">
        <v>1066</v>
      </c>
    </row>
    <row r="272" spans="2:2" ht="15" thickBot="1" x14ac:dyDescent="0.4">
      <c r="B272" s="146" t="s">
        <v>1067</v>
      </c>
    </row>
    <row r="273" spans="2:2" ht="15" thickBot="1" x14ac:dyDescent="0.4">
      <c r="B273" s="146" t="s">
        <v>1068</v>
      </c>
    </row>
    <row r="274" spans="2:2" ht="15" thickBot="1" x14ac:dyDescent="0.4">
      <c r="B274" s="146" t="s">
        <v>1069</v>
      </c>
    </row>
    <row r="275" spans="2:2" ht="15" thickBot="1" x14ac:dyDescent="0.4">
      <c r="B275" s="146" t="s">
        <v>1070</v>
      </c>
    </row>
    <row r="276" spans="2:2" ht="15" thickBot="1" x14ac:dyDescent="0.4">
      <c r="B276" s="146" t="s">
        <v>1071</v>
      </c>
    </row>
    <row r="277" spans="2:2" ht="15" thickBot="1" x14ac:dyDescent="0.4">
      <c r="B277" s="146" t="s">
        <v>1072</v>
      </c>
    </row>
    <row r="278" spans="2:2" ht="15" thickBot="1" x14ac:dyDescent="0.4">
      <c r="B278" s="146" t="s">
        <v>1073</v>
      </c>
    </row>
    <row r="279" spans="2:2" ht="15" thickBot="1" x14ac:dyDescent="0.4">
      <c r="B279" s="146" t="s">
        <v>1074</v>
      </c>
    </row>
    <row r="280" spans="2:2" ht="15" thickBot="1" x14ac:dyDescent="0.4">
      <c r="B280" s="146" t="s">
        <v>1075</v>
      </c>
    </row>
    <row r="281" spans="2:2" ht="15" thickBot="1" x14ac:dyDescent="0.4">
      <c r="B281" s="146" t="s">
        <v>1076</v>
      </c>
    </row>
    <row r="282" spans="2:2" ht="15" thickBot="1" x14ac:dyDescent="0.4">
      <c r="B282" s="146" t="s">
        <v>1077</v>
      </c>
    </row>
    <row r="283" spans="2:2" ht="15" thickBot="1" x14ac:dyDescent="0.4">
      <c r="B283" s="146" t="s">
        <v>1078</v>
      </c>
    </row>
    <row r="284" spans="2:2" ht="15" thickBot="1" x14ac:dyDescent="0.4">
      <c r="B284" s="146" t="s">
        <v>1079</v>
      </c>
    </row>
    <row r="285" spans="2:2" ht="15" thickBot="1" x14ac:dyDescent="0.4">
      <c r="B285" s="146" t="s">
        <v>1080</v>
      </c>
    </row>
    <row r="286" spans="2:2" ht="15" thickBot="1" x14ac:dyDescent="0.4">
      <c r="B286" s="146" t="s">
        <v>1081</v>
      </c>
    </row>
    <row r="287" spans="2:2" ht="15" thickBot="1" x14ac:dyDescent="0.4">
      <c r="B287" s="146" t="s">
        <v>1082</v>
      </c>
    </row>
    <row r="288" spans="2:2" ht="15" thickBot="1" x14ac:dyDescent="0.4">
      <c r="B288" s="146" t="s">
        <v>1083</v>
      </c>
    </row>
    <row r="289" spans="2:2" ht="15" thickBot="1" x14ac:dyDescent="0.4">
      <c r="B289" s="146" t="s">
        <v>1084</v>
      </c>
    </row>
    <row r="290" spans="2:2" ht="15" thickBot="1" x14ac:dyDescent="0.4">
      <c r="B290" s="146" t="s">
        <v>1085</v>
      </c>
    </row>
    <row r="291" spans="2:2" ht="15" thickBot="1" x14ac:dyDescent="0.4">
      <c r="B291" s="146" t="s">
        <v>1086</v>
      </c>
    </row>
    <row r="292" spans="2:2" ht="15" thickBot="1" x14ac:dyDescent="0.4">
      <c r="B292" s="146" t="s">
        <v>1087</v>
      </c>
    </row>
    <row r="293" spans="2:2" ht="15" thickBot="1" x14ac:dyDescent="0.4">
      <c r="B293" s="146" t="s">
        <v>1088</v>
      </c>
    </row>
    <row r="294" spans="2:2" ht="15" thickBot="1" x14ac:dyDescent="0.4">
      <c r="B294" s="146" t="s">
        <v>1089</v>
      </c>
    </row>
    <row r="295" spans="2:2" ht="15" thickBot="1" x14ac:dyDescent="0.4">
      <c r="B295" s="146" t="s">
        <v>1090</v>
      </c>
    </row>
    <row r="296" spans="2:2" ht="15" thickBot="1" x14ac:dyDescent="0.4">
      <c r="B296" s="146" t="s">
        <v>1091</v>
      </c>
    </row>
    <row r="297" spans="2:2" ht="15" thickBot="1" x14ac:dyDescent="0.4">
      <c r="B297" s="146" t="s">
        <v>1092</v>
      </c>
    </row>
    <row r="298" spans="2:2" ht="15" thickBot="1" x14ac:dyDescent="0.4">
      <c r="B298" s="146" t="s">
        <v>1093</v>
      </c>
    </row>
    <row r="299" spans="2:2" ht="15" thickBot="1" x14ac:dyDescent="0.4">
      <c r="B299" s="146" t="s">
        <v>1094</v>
      </c>
    </row>
    <row r="300" spans="2:2" ht="15" thickBot="1" x14ac:dyDescent="0.4">
      <c r="B300" s="146" t="s">
        <v>1095</v>
      </c>
    </row>
    <row r="301" spans="2:2" ht="15" thickBot="1" x14ac:dyDescent="0.4">
      <c r="B301" s="146" t="s">
        <v>1096</v>
      </c>
    </row>
    <row r="302" spans="2:2" ht="15" thickBot="1" x14ac:dyDescent="0.4">
      <c r="B302" s="146" t="s">
        <v>1097</v>
      </c>
    </row>
    <row r="303" spans="2:2" ht="15" thickBot="1" x14ac:dyDescent="0.4">
      <c r="B303" s="146" t="s">
        <v>1098</v>
      </c>
    </row>
    <row r="304" spans="2:2" ht="15" thickBot="1" x14ac:dyDescent="0.4">
      <c r="B304" s="146" t="s">
        <v>1099</v>
      </c>
    </row>
    <row r="305" spans="2:2" ht="15" thickBot="1" x14ac:dyDescent="0.4">
      <c r="B305" s="146" t="s">
        <v>1100</v>
      </c>
    </row>
    <row r="306" spans="2:2" ht="15" thickBot="1" x14ac:dyDescent="0.4">
      <c r="B306" s="146" t="s">
        <v>1101</v>
      </c>
    </row>
    <row r="307" spans="2:2" ht="15" thickBot="1" x14ac:dyDescent="0.4">
      <c r="B307" s="146" t="s">
        <v>1102</v>
      </c>
    </row>
    <row r="308" spans="2:2" ht="15" thickBot="1" x14ac:dyDescent="0.4">
      <c r="B308" s="146" t="s">
        <v>1103</v>
      </c>
    </row>
    <row r="309" spans="2:2" ht="15" thickBot="1" x14ac:dyDescent="0.4">
      <c r="B309" s="146" t="s">
        <v>1104</v>
      </c>
    </row>
    <row r="310" spans="2:2" ht="15" thickBot="1" x14ac:dyDescent="0.4">
      <c r="B310" s="146" t="s">
        <v>1105</v>
      </c>
    </row>
    <row r="311" spans="2:2" ht="15" thickBot="1" x14ac:dyDescent="0.4">
      <c r="B311" s="146" t="s">
        <v>1106</v>
      </c>
    </row>
    <row r="312" spans="2:2" ht="15" thickBot="1" x14ac:dyDescent="0.4">
      <c r="B312" s="146" t="s">
        <v>1107</v>
      </c>
    </row>
    <row r="313" spans="2:2" ht="15" thickBot="1" x14ac:dyDescent="0.4">
      <c r="B313" s="146" t="s">
        <v>1108</v>
      </c>
    </row>
    <row r="314" spans="2:2" ht="15" thickBot="1" x14ac:dyDescent="0.4">
      <c r="B314" s="146" t="s">
        <v>1109</v>
      </c>
    </row>
    <row r="315" spans="2:2" ht="15" thickBot="1" x14ac:dyDescent="0.4">
      <c r="B315" s="146" t="s">
        <v>1110</v>
      </c>
    </row>
    <row r="316" spans="2:2" ht="15" thickBot="1" x14ac:dyDescent="0.4">
      <c r="B316" s="146" t="s">
        <v>1111</v>
      </c>
    </row>
    <row r="317" spans="2:2" ht="15" thickBot="1" x14ac:dyDescent="0.4">
      <c r="B317" s="146" t="s">
        <v>1112</v>
      </c>
    </row>
    <row r="318" spans="2:2" ht="15" thickBot="1" x14ac:dyDescent="0.4">
      <c r="B318" s="146" t="s">
        <v>1113</v>
      </c>
    </row>
    <row r="319" spans="2:2" ht="15" thickBot="1" x14ac:dyDescent="0.4">
      <c r="B319" s="146" t="s">
        <v>1114</v>
      </c>
    </row>
    <row r="320" spans="2:2" ht="15" thickBot="1" x14ac:dyDescent="0.4">
      <c r="B320" s="146" t="s">
        <v>1115</v>
      </c>
    </row>
    <row r="321" spans="2:2" ht="15" thickBot="1" x14ac:dyDescent="0.4">
      <c r="B321" s="146" t="s">
        <v>1116</v>
      </c>
    </row>
    <row r="322" spans="2:2" ht="15" thickBot="1" x14ac:dyDescent="0.4">
      <c r="B322" s="146" t="s">
        <v>1117</v>
      </c>
    </row>
    <row r="323" spans="2:2" ht="15" thickBot="1" x14ac:dyDescent="0.4">
      <c r="B323" s="146" t="s">
        <v>1118</v>
      </c>
    </row>
    <row r="324" spans="2:2" ht="15" thickBot="1" x14ac:dyDescent="0.4">
      <c r="B324" s="146" t="s">
        <v>1119</v>
      </c>
    </row>
    <row r="325" spans="2:2" ht="15" thickBot="1" x14ac:dyDescent="0.4">
      <c r="B325" s="146" t="s">
        <v>1120</v>
      </c>
    </row>
    <row r="326" spans="2:2" ht="15" thickBot="1" x14ac:dyDescent="0.4">
      <c r="B326" s="146" t="s">
        <v>298</v>
      </c>
    </row>
    <row r="327" spans="2:2" ht="15" thickBot="1" x14ac:dyDescent="0.4">
      <c r="B327" s="146" t="s">
        <v>1121</v>
      </c>
    </row>
    <row r="328" spans="2:2" ht="15" thickBot="1" x14ac:dyDescent="0.4">
      <c r="B328" s="146" t="s">
        <v>1122</v>
      </c>
    </row>
    <row r="329" spans="2:2" ht="15" thickBot="1" x14ac:dyDescent="0.4">
      <c r="B329" s="146" t="s">
        <v>1123</v>
      </c>
    </row>
    <row r="330" spans="2:2" ht="15" thickBot="1" x14ac:dyDescent="0.4">
      <c r="B330" s="146" t="s">
        <v>1124</v>
      </c>
    </row>
    <row r="331" spans="2:2" ht="15" thickBot="1" x14ac:dyDescent="0.4">
      <c r="B331" s="146" t="s">
        <v>1125</v>
      </c>
    </row>
    <row r="332" spans="2:2" ht="15" thickBot="1" x14ac:dyDescent="0.4">
      <c r="B332" s="146" t="s">
        <v>1126</v>
      </c>
    </row>
    <row r="333" spans="2:2" ht="15" thickBot="1" x14ac:dyDescent="0.4">
      <c r="B333" s="146" t="s">
        <v>1127</v>
      </c>
    </row>
    <row r="334" spans="2:2" ht="15" thickBot="1" x14ac:dyDescent="0.4">
      <c r="B334" s="146" t="s">
        <v>1128</v>
      </c>
    </row>
    <row r="335" spans="2:2" ht="15" thickBot="1" x14ac:dyDescent="0.4">
      <c r="B335" s="146" t="s">
        <v>1129</v>
      </c>
    </row>
    <row r="336" spans="2:2" ht="15" thickBot="1" x14ac:dyDescent="0.4">
      <c r="B336" s="146" t="s">
        <v>1130</v>
      </c>
    </row>
    <row r="337" spans="2:2" ht="15" thickBot="1" x14ac:dyDescent="0.4">
      <c r="B337" s="146" t="s">
        <v>1131</v>
      </c>
    </row>
    <row r="338" spans="2:2" ht="15" thickBot="1" x14ac:dyDescent="0.4">
      <c r="B338" s="146" t="s">
        <v>1132</v>
      </c>
    </row>
    <row r="339" spans="2:2" ht="15" thickBot="1" x14ac:dyDescent="0.4">
      <c r="B339" s="146" t="s">
        <v>1133</v>
      </c>
    </row>
    <row r="340" spans="2:2" ht="15" thickBot="1" x14ac:dyDescent="0.4">
      <c r="B340" s="146" t="s">
        <v>1134</v>
      </c>
    </row>
    <row r="341" spans="2:2" ht="15" thickBot="1" x14ac:dyDescent="0.4">
      <c r="B341" s="146" t="s">
        <v>1135</v>
      </c>
    </row>
    <row r="342" spans="2:2" ht="15" thickBot="1" x14ac:dyDescent="0.4">
      <c r="B342" s="146" t="s">
        <v>1136</v>
      </c>
    </row>
    <row r="343" spans="2:2" ht="15" thickBot="1" x14ac:dyDescent="0.4">
      <c r="B343" s="146" t="s">
        <v>1137</v>
      </c>
    </row>
    <row r="344" spans="2:2" ht="15" thickBot="1" x14ac:dyDescent="0.4">
      <c r="B344" s="146" t="s">
        <v>1138</v>
      </c>
    </row>
    <row r="345" spans="2:2" ht="15" thickBot="1" x14ac:dyDescent="0.4">
      <c r="B345" s="146" t="s">
        <v>1139</v>
      </c>
    </row>
    <row r="346" spans="2:2" ht="15" thickBot="1" x14ac:dyDescent="0.4">
      <c r="B346" s="146" t="s">
        <v>1140</v>
      </c>
    </row>
    <row r="347" spans="2:2" ht="15" thickBot="1" x14ac:dyDescent="0.4">
      <c r="B347" s="146" t="s">
        <v>1141</v>
      </c>
    </row>
    <row r="348" spans="2:2" ht="15" thickBot="1" x14ac:dyDescent="0.4">
      <c r="B348" s="146" t="s">
        <v>1142</v>
      </c>
    </row>
    <row r="349" spans="2:2" ht="15" thickBot="1" x14ac:dyDescent="0.4">
      <c r="B349" s="146" t="s">
        <v>1143</v>
      </c>
    </row>
    <row r="350" spans="2:2" ht="15" thickBot="1" x14ac:dyDescent="0.4">
      <c r="B350" s="146" t="s">
        <v>1144</v>
      </c>
    </row>
    <row r="351" spans="2:2" ht="15" thickBot="1" x14ac:dyDescent="0.4">
      <c r="B351" s="146" t="s">
        <v>1145</v>
      </c>
    </row>
    <row r="352" spans="2:2" ht="15" thickBot="1" x14ac:dyDescent="0.4">
      <c r="B352" s="146" t="s">
        <v>1146</v>
      </c>
    </row>
    <row r="353" spans="2:2" ht="15" thickBot="1" x14ac:dyDescent="0.4">
      <c r="B353" s="146" t="s">
        <v>1147</v>
      </c>
    </row>
    <row r="354" spans="2:2" ht="15" thickBot="1" x14ac:dyDescent="0.4">
      <c r="B354" s="146" t="s">
        <v>1148</v>
      </c>
    </row>
    <row r="355" spans="2:2" ht="15" thickBot="1" x14ac:dyDescent="0.4">
      <c r="B355" s="146" t="s">
        <v>1149</v>
      </c>
    </row>
    <row r="356" spans="2:2" ht="15" thickBot="1" x14ac:dyDescent="0.4">
      <c r="B356" s="146" t="s">
        <v>1150</v>
      </c>
    </row>
    <row r="357" spans="2:2" ht="15" thickBot="1" x14ac:dyDescent="0.4">
      <c r="B357" s="146" t="s">
        <v>1151</v>
      </c>
    </row>
    <row r="358" spans="2:2" ht="15" thickBot="1" x14ac:dyDescent="0.4">
      <c r="B358" s="146" t="s">
        <v>1152</v>
      </c>
    </row>
    <row r="359" spans="2:2" ht="15" thickBot="1" x14ac:dyDescent="0.4">
      <c r="B359" s="146" t="s">
        <v>1153</v>
      </c>
    </row>
    <row r="360" spans="2:2" ht="15" thickBot="1" x14ac:dyDescent="0.4">
      <c r="B360" s="146" t="s">
        <v>1154</v>
      </c>
    </row>
    <row r="361" spans="2:2" ht="15" thickBot="1" x14ac:dyDescent="0.4">
      <c r="B361" s="146" t="s">
        <v>1155</v>
      </c>
    </row>
    <row r="362" spans="2:2" ht="15" thickBot="1" x14ac:dyDescent="0.4">
      <c r="B362" s="146" t="s">
        <v>1156</v>
      </c>
    </row>
    <row r="363" spans="2:2" ht="15" thickBot="1" x14ac:dyDescent="0.4">
      <c r="B363" s="146" t="s">
        <v>1157</v>
      </c>
    </row>
    <row r="364" spans="2:2" ht="15" thickBot="1" x14ac:dyDescent="0.4">
      <c r="B364" s="146" t="s">
        <v>336</v>
      </c>
    </row>
    <row r="365" spans="2:2" ht="15" thickBot="1" x14ac:dyDescent="0.4">
      <c r="B365" s="146" t="s">
        <v>337</v>
      </c>
    </row>
    <row r="366" spans="2:2" ht="15" thickBot="1" x14ac:dyDescent="0.4">
      <c r="B366" s="146" t="s">
        <v>1158</v>
      </c>
    </row>
    <row r="367" spans="2:2" ht="15" thickBot="1" x14ac:dyDescent="0.4">
      <c r="B367" s="146" t="s">
        <v>1159</v>
      </c>
    </row>
    <row r="368" spans="2:2" ht="15" thickBot="1" x14ac:dyDescent="0.4">
      <c r="B368" s="146" t="s">
        <v>1160</v>
      </c>
    </row>
    <row r="369" spans="2:2" ht="15" thickBot="1" x14ac:dyDescent="0.4">
      <c r="B369" s="146" t="s">
        <v>1161</v>
      </c>
    </row>
    <row r="370" spans="2:2" ht="15" thickBot="1" x14ac:dyDescent="0.4">
      <c r="B370" s="146" t="s">
        <v>1162</v>
      </c>
    </row>
    <row r="371" spans="2:2" ht="15" thickBot="1" x14ac:dyDescent="0.4">
      <c r="B371" s="146" t="s">
        <v>1163</v>
      </c>
    </row>
    <row r="372" spans="2:2" ht="15" thickBot="1" x14ac:dyDescent="0.4">
      <c r="B372" s="146" t="s">
        <v>1164</v>
      </c>
    </row>
    <row r="373" spans="2:2" ht="15" thickBot="1" x14ac:dyDescent="0.4">
      <c r="B373" s="146" t="s">
        <v>1165</v>
      </c>
    </row>
    <row r="374" spans="2:2" ht="15" thickBot="1" x14ac:dyDescent="0.4">
      <c r="B374" s="146" t="s">
        <v>1166</v>
      </c>
    </row>
    <row r="375" spans="2:2" ht="15" thickBot="1" x14ac:dyDescent="0.4">
      <c r="B375" s="146" t="s">
        <v>1167</v>
      </c>
    </row>
    <row r="376" spans="2:2" ht="15" thickBot="1" x14ac:dyDescent="0.4">
      <c r="B376" s="146" t="s">
        <v>348</v>
      </c>
    </row>
    <row r="377" spans="2:2" ht="15" thickBot="1" x14ac:dyDescent="0.4">
      <c r="B377" s="146" t="s">
        <v>1168</v>
      </c>
    </row>
    <row r="378" spans="2:2" ht="15" thickBot="1" x14ac:dyDescent="0.4">
      <c r="B378" s="146" t="s">
        <v>1169</v>
      </c>
    </row>
    <row r="379" spans="2:2" ht="15" thickBot="1" x14ac:dyDescent="0.4">
      <c r="B379" s="146" t="s">
        <v>1170</v>
      </c>
    </row>
    <row r="380" spans="2:2" ht="15" thickBot="1" x14ac:dyDescent="0.4">
      <c r="B380" s="146" t="s">
        <v>1171</v>
      </c>
    </row>
    <row r="381" spans="2:2" ht="15" thickBot="1" x14ac:dyDescent="0.4">
      <c r="B381" s="146" t="s">
        <v>1172</v>
      </c>
    </row>
    <row r="382" spans="2:2" ht="15" thickBot="1" x14ac:dyDescent="0.4">
      <c r="B382" s="146" t="s">
        <v>1173</v>
      </c>
    </row>
    <row r="383" spans="2:2" ht="15" thickBot="1" x14ac:dyDescent="0.4">
      <c r="B383" s="146" t="s">
        <v>1174</v>
      </c>
    </row>
    <row r="384" spans="2:2" ht="15" thickBot="1" x14ac:dyDescent="0.4">
      <c r="B384" s="146" t="s">
        <v>1175</v>
      </c>
    </row>
    <row r="385" spans="2:2" ht="15" thickBot="1" x14ac:dyDescent="0.4">
      <c r="B385" s="146" t="s">
        <v>1176</v>
      </c>
    </row>
    <row r="386" spans="2:2" ht="15" thickBot="1" x14ac:dyDescent="0.4">
      <c r="B386" s="146" t="s">
        <v>1177</v>
      </c>
    </row>
    <row r="387" spans="2:2" ht="15" thickBot="1" x14ac:dyDescent="0.4">
      <c r="B387" s="146" t="s">
        <v>1178</v>
      </c>
    </row>
    <row r="388" spans="2:2" ht="15" thickBot="1" x14ac:dyDescent="0.4">
      <c r="B388" s="146" t="s">
        <v>1179</v>
      </c>
    </row>
    <row r="389" spans="2:2" ht="15" thickBot="1" x14ac:dyDescent="0.4">
      <c r="B389" s="146" t="s">
        <v>1180</v>
      </c>
    </row>
    <row r="390" spans="2:2" ht="15" thickBot="1" x14ac:dyDescent="0.4">
      <c r="B390" s="146" t="s">
        <v>1181</v>
      </c>
    </row>
    <row r="391" spans="2:2" ht="15" thickBot="1" x14ac:dyDescent="0.4">
      <c r="B391" s="146" t="s">
        <v>1182</v>
      </c>
    </row>
    <row r="392" spans="2:2" ht="15" thickBot="1" x14ac:dyDescent="0.4">
      <c r="B392" s="146" t="s">
        <v>1183</v>
      </c>
    </row>
    <row r="393" spans="2:2" ht="15" thickBot="1" x14ac:dyDescent="0.4">
      <c r="B393" s="146" t="s">
        <v>1184</v>
      </c>
    </row>
    <row r="394" spans="2:2" ht="15" thickBot="1" x14ac:dyDescent="0.4">
      <c r="B394" s="146" t="s">
        <v>1185</v>
      </c>
    </row>
    <row r="395" spans="2:2" ht="15" thickBot="1" x14ac:dyDescent="0.4">
      <c r="B395" s="146" t="s">
        <v>1186</v>
      </c>
    </row>
    <row r="396" spans="2:2" ht="15" thickBot="1" x14ac:dyDescent="0.4">
      <c r="B396" s="146" t="s">
        <v>1187</v>
      </c>
    </row>
    <row r="397" spans="2:2" ht="15" thickBot="1" x14ac:dyDescent="0.4">
      <c r="B397" s="146" t="s">
        <v>1188</v>
      </c>
    </row>
    <row r="398" spans="2:2" ht="15" thickBot="1" x14ac:dyDescent="0.4">
      <c r="B398" s="146" t="s">
        <v>1189</v>
      </c>
    </row>
    <row r="399" spans="2:2" ht="15" thickBot="1" x14ac:dyDescent="0.4">
      <c r="B399" s="146" t="s">
        <v>1190</v>
      </c>
    </row>
    <row r="400" spans="2:2" ht="15" thickBot="1" x14ac:dyDescent="0.4">
      <c r="B400" s="146" t="s">
        <v>1191</v>
      </c>
    </row>
    <row r="401" spans="2:2" ht="15" thickBot="1" x14ac:dyDescent="0.4">
      <c r="B401" s="146" t="s">
        <v>1192</v>
      </c>
    </row>
    <row r="402" spans="2:2" ht="15" thickBot="1" x14ac:dyDescent="0.4">
      <c r="B402" s="146" t="s">
        <v>1193</v>
      </c>
    </row>
    <row r="403" spans="2:2" ht="15" thickBot="1" x14ac:dyDescent="0.4">
      <c r="B403" s="146" t="s">
        <v>1194</v>
      </c>
    </row>
    <row r="404" spans="2:2" ht="15" thickBot="1" x14ac:dyDescent="0.4">
      <c r="B404" s="146" t="s">
        <v>1195</v>
      </c>
    </row>
    <row r="405" spans="2:2" ht="15" thickBot="1" x14ac:dyDescent="0.4">
      <c r="B405" s="146" t="s">
        <v>1196</v>
      </c>
    </row>
    <row r="406" spans="2:2" ht="15" thickBot="1" x14ac:dyDescent="0.4">
      <c r="B406" s="146" t="s">
        <v>1197</v>
      </c>
    </row>
    <row r="407" spans="2:2" ht="15" thickBot="1" x14ac:dyDescent="0.4">
      <c r="B407" s="146" t="s">
        <v>1198</v>
      </c>
    </row>
    <row r="408" spans="2:2" ht="15" thickBot="1" x14ac:dyDescent="0.4">
      <c r="B408" s="146" t="s">
        <v>1199</v>
      </c>
    </row>
    <row r="409" spans="2:2" ht="15" thickBot="1" x14ac:dyDescent="0.4">
      <c r="B409" s="146" t="s">
        <v>1200</v>
      </c>
    </row>
    <row r="410" spans="2:2" ht="15" thickBot="1" x14ac:dyDescent="0.4">
      <c r="B410" s="146" t="s">
        <v>1201</v>
      </c>
    </row>
    <row r="411" spans="2:2" ht="15" thickBot="1" x14ac:dyDescent="0.4">
      <c r="B411" s="146" t="s">
        <v>1202</v>
      </c>
    </row>
    <row r="412" spans="2:2" ht="15" thickBot="1" x14ac:dyDescent="0.4">
      <c r="B412" s="146" t="s">
        <v>1203</v>
      </c>
    </row>
    <row r="413" spans="2:2" ht="15" thickBot="1" x14ac:dyDescent="0.4">
      <c r="B413" s="146" t="s">
        <v>385</v>
      </c>
    </row>
    <row r="414" spans="2:2" ht="15" thickBot="1" x14ac:dyDescent="0.4">
      <c r="B414" s="146" t="s">
        <v>1204</v>
      </c>
    </row>
    <row r="415" spans="2:2" ht="15" thickBot="1" x14ac:dyDescent="0.4">
      <c r="B415" s="146" t="s">
        <v>1205</v>
      </c>
    </row>
    <row r="416" spans="2:2" ht="15" thickBot="1" x14ac:dyDescent="0.4">
      <c r="B416" s="146" t="s">
        <v>1206</v>
      </c>
    </row>
    <row r="417" spans="2:2" ht="15" thickBot="1" x14ac:dyDescent="0.4">
      <c r="B417" s="146" t="s">
        <v>1207</v>
      </c>
    </row>
    <row r="418" spans="2:2" ht="15" thickBot="1" x14ac:dyDescent="0.4">
      <c r="B418" s="146" t="s">
        <v>1208</v>
      </c>
    </row>
    <row r="419" spans="2:2" ht="15" thickBot="1" x14ac:dyDescent="0.4">
      <c r="B419" s="146" t="s">
        <v>1209</v>
      </c>
    </row>
    <row r="420" spans="2:2" ht="15" thickBot="1" x14ac:dyDescent="0.4">
      <c r="B420" s="146" t="s">
        <v>1210</v>
      </c>
    </row>
    <row r="421" spans="2:2" ht="15" thickBot="1" x14ac:dyDescent="0.4">
      <c r="B421" s="146" t="s">
        <v>1211</v>
      </c>
    </row>
    <row r="422" spans="2:2" ht="15" thickBot="1" x14ac:dyDescent="0.4">
      <c r="B422" s="146" t="s">
        <v>1212</v>
      </c>
    </row>
    <row r="423" spans="2:2" ht="15" thickBot="1" x14ac:dyDescent="0.4">
      <c r="B423" s="146" t="s">
        <v>395</v>
      </c>
    </row>
    <row r="424" spans="2:2" ht="15" thickBot="1" x14ac:dyDescent="0.4">
      <c r="B424" s="146" t="s">
        <v>1213</v>
      </c>
    </row>
    <row r="425" spans="2:2" ht="15" thickBot="1" x14ac:dyDescent="0.4">
      <c r="B425" s="146" t="s">
        <v>1207</v>
      </c>
    </row>
    <row r="426" spans="2:2" ht="15" thickBot="1" x14ac:dyDescent="0.4">
      <c r="B426" s="146" t="s">
        <v>1214</v>
      </c>
    </row>
    <row r="427" spans="2:2" ht="15" thickBot="1" x14ac:dyDescent="0.4">
      <c r="B427" s="146" t="s">
        <v>1215</v>
      </c>
    </row>
    <row r="428" spans="2:2" ht="15" thickBot="1" x14ac:dyDescent="0.4">
      <c r="B428" s="146" t="s">
        <v>1216</v>
      </c>
    </row>
    <row r="429" spans="2:2" ht="15" thickBot="1" x14ac:dyDescent="0.4">
      <c r="B429" s="146" t="s">
        <v>1217</v>
      </c>
    </row>
    <row r="430" spans="2:2" ht="15" thickBot="1" x14ac:dyDescent="0.4">
      <c r="B430" s="146" t="s">
        <v>1218</v>
      </c>
    </row>
    <row r="431" spans="2:2" ht="15" thickBot="1" x14ac:dyDescent="0.4">
      <c r="B431" s="146" t="s">
        <v>1219</v>
      </c>
    </row>
    <row r="432" spans="2:2" ht="15" thickBot="1" x14ac:dyDescent="0.4">
      <c r="B432" s="146" t="s">
        <v>1220</v>
      </c>
    </row>
    <row r="433" spans="2:2" ht="15" thickBot="1" x14ac:dyDescent="0.4">
      <c r="B433" s="146" t="s">
        <v>1221</v>
      </c>
    </row>
    <row r="434" spans="2:2" ht="15" thickBot="1" x14ac:dyDescent="0.4">
      <c r="B434" s="146" t="s">
        <v>1222</v>
      </c>
    </row>
    <row r="435" spans="2:2" ht="15" thickBot="1" x14ac:dyDescent="0.4">
      <c r="B435" s="146" t="s">
        <v>1223</v>
      </c>
    </row>
    <row r="436" spans="2:2" ht="15" thickBot="1" x14ac:dyDescent="0.4">
      <c r="B436" s="146" t="s">
        <v>1224</v>
      </c>
    </row>
    <row r="437" spans="2:2" ht="15" thickBot="1" x14ac:dyDescent="0.4">
      <c r="B437" s="146" t="s">
        <v>1225</v>
      </c>
    </row>
    <row r="438" spans="2:2" ht="15" thickBot="1" x14ac:dyDescent="0.4">
      <c r="B438" s="146" t="s">
        <v>1226</v>
      </c>
    </row>
    <row r="439" spans="2:2" ht="15" thickBot="1" x14ac:dyDescent="0.4">
      <c r="B439" s="146" t="s">
        <v>1227</v>
      </c>
    </row>
    <row r="440" spans="2:2" ht="15" thickBot="1" x14ac:dyDescent="0.4">
      <c r="B440" s="146" t="s">
        <v>1228</v>
      </c>
    </row>
    <row r="441" spans="2:2" ht="15" thickBot="1" x14ac:dyDescent="0.4">
      <c r="B441" s="146" t="s">
        <v>1229</v>
      </c>
    </row>
    <row r="442" spans="2:2" ht="15" thickBot="1" x14ac:dyDescent="0.4">
      <c r="B442" s="146" t="s">
        <v>1230</v>
      </c>
    </row>
    <row r="443" spans="2:2" ht="15" thickBot="1" x14ac:dyDescent="0.4">
      <c r="B443" s="146" t="s">
        <v>1231</v>
      </c>
    </row>
    <row r="444" spans="2:2" ht="15" thickBot="1" x14ac:dyDescent="0.4">
      <c r="B444" s="146" t="s">
        <v>1232</v>
      </c>
    </row>
    <row r="445" spans="2:2" ht="15" thickBot="1" x14ac:dyDescent="0.4">
      <c r="B445" s="146" t="s">
        <v>1233</v>
      </c>
    </row>
    <row r="446" spans="2:2" ht="15" thickBot="1" x14ac:dyDescent="0.4">
      <c r="B446" s="146" t="s">
        <v>1234</v>
      </c>
    </row>
    <row r="447" spans="2:2" ht="15" thickBot="1" x14ac:dyDescent="0.4">
      <c r="B447" s="146" t="s">
        <v>1235</v>
      </c>
    </row>
    <row r="448" spans="2:2" ht="15" thickBot="1" x14ac:dyDescent="0.4">
      <c r="B448" s="146" t="s">
        <v>1236</v>
      </c>
    </row>
    <row r="449" spans="2:2" ht="15" thickBot="1" x14ac:dyDescent="0.4">
      <c r="B449" s="146" t="s">
        <v>1237</v>
      </c>
    </row>
    <row r="450" spans="2:2" ht="15" thickBot="1" x14ac:dyDescent="0.4">
      <c r="B450" s="146" t="s">
        <v>1238</v>
      </c>
    </row>
    <row r="451" spans="2:2" ht="15" thickBot="1" x14ac:dyDescent="0.4">
      <c r="B451" s="146" t="s">
        <v>423</v>
      </c>
    </row>
    <row r="452" spans="2:2" ht="15" thickBot="1" x14ac:dyDescent="0.4">
      <c r="B452" s="146" t="s">
        <v>1239</v>
      </c>
    </row>
    <row r="453" spans="2:2" ht="15" thickBot="1" x14ac:dyDescent="0.4">
      <c r="B453" s="146" t="s">
        <v>1240</v>
      </c>
    </row>
    <row r="454" spans="2:2" ht="15" thickBot="1" x14ac:dyDescent="0.4">
      <c r="B454" s="146" t="s">
        <v>1241</v>
      </c>
    </row>
    <row r="455" spans="2:2" ht="15" thickBot="1" x14ac:dyDescent="0.4">
      <c r="B455" s="146" t="s">
        <v>1242</v>
      </c>
    </row>
    <row r="456" spans="2:2" ht="15" thickBot="1" x14ac:dyDescent="0.4">
      <c r="B456" s="146" t="s">
        <v>1243</v>
      </c>
    </row>
    <row r="457" spans="2:2" ht="15" thickBot="1" x14ac:dyDescent="0.4">
      <c r="B457" s="146" t="s">
        <v>1244</v>
      </c>
    </row>
    <row r="458" spans="2:2" ht="15" thickBot="1" x14ac:dyDescent="0.4">
      <c r="B458" s="146" t="s">
        <v>1245</v>
      </c>
    </row>
    <row r="459" spans="2:2" ht="15" thickBot="1" x14ac:dyDescent="0.4">
      <c r="B459" s="146" t="s">
        <v>1246</v>
      </c>
    </row>
    <row r="460" spans="2:2" ht="15" thickBot="1" x14ac:dyDescent="0.4">
      <c r="B460" s="146" t="s">
        <v>1247</v>
      </c>
    </row>
    <row r="461" spans="2:2" ht="15" thickBot="1" x14ac:dyDescent="0.4">
      <c r="B461" s="146" t="s">
        <v>1248</v>
      </c>
    </row>
    <row r="462" spans="2:2" ht="15" thickBot="1" x14ac:dyDescent="0.4">
      <c r="B462" s="146" t="s">
        <v>1249</v>
      </c>
    </row>
    <row r="463" spans="2:2" ht="15" thickBot="1" x14ac:dyDescent="0.4">
      <c r="B463" s="146" t="s">
        <v>435</v>
      </c>
    </row>
    <row r="464" spans="2:2" ht="15" thickBot="1" x14ac:dyDescent="0.4">
      <c r="B464" s="146" t="s">
        <v>1250</v>
      </c>
    </row>
    <row r="465" spans="2:2" ht="15" thickBot="1" x14ac:dyDescent="0.4">
      <c r="B465" s="146" t="s">
        <v>1251</v>
      </c>
    </row>
    <row r="466" spans="2:2" ht="15" thickBot="1" x14ac:dyDescent="0.4">
      <c r="B466" s="146" t="s">
        <v>1252</v>
      </c>
    </row>
    <row r="467" spans="2:2" ht="15" thickBot="1" x14ac:dyDescent="0.4">
      <c r="B467" s="146" t="s">
        <v>1253</v>
      </c>
    </row>
    <row r="468" spans="2:2" ht="15" thickBot="1" x14ac:dyDescent="0.4">
      <c r="B468" s="146" t="s">
        <v>1254</v>
      </c>
    </row>
    <row r="469" spans="2:2" ht="15" thickBot="1" x14ac:dyDescent="0.4">
      <c r="B469" s="146" t="s">
        <v>1255</v>
      </c>
    </row>
    <row r="470" spans="2:2" ht="15" thickBot="1" x14ac:dyDescent="0.4">
      <c r="B470" s="146" t="s">
        <v>1256</v>
      </c>
    </row>
    <row r="471" spans="2:2" ht="15" thickBot="1" x14ac:dyDescent="0.4">
      <c r="B471" s="146" t="s">
        <v>1257</v>
      </c>
    </row>
    <row r="472" spans="2:2" ht="15" thickBot="1" x14ac:dyDescent="0.4">
      <c r="B472" s="146" t="s">
        <v>1258</v>
      </c>
    </row>
    <row r="473" spans="2:2" ht="15" thickBot="1" x14ac:dyDescent="0.4">
      <c r="B473" s="146" t="s">
        <v>1259</v>
      </c>
    </row>
    <row r="474" spans="2:2" ht="15" thickBot="1" x14ac:dyDescent="0.4">
      <c r="B474" s="146" t="s">
        <v>1260</v>
      </c>
    </row>
    <row r="475" spans="2:2" ht="15" thickBot="1" x14ac:dyDescent="0.4">
      <c r="B475" s="146" t="s">
        <v>1261</v>
      </c>
    </row>
    <row r="476" spans="2:2" ht="15" thickBot="1" x14ac:dyDescent="0.4">
      <c r="B476" s="146" t="s">
        <v>1262</v>
      </c>
    </row>
    <row r="477" spans="2:2" ht="15" thickBot="1" x14ac:dyDescent="0.4">
      <c r="B477" s="146" t="s">
        <v>1263</v>
      </c>
    </row>
    <row r="478" spans="2:2" ht="15" thickBot="1" x14ac:dyDescent="0.4">
      <c r="B478" s="146" t="s">
        <v>1230</v>
      </c>
    </row>
    <row r="479" spans="2:2" ht="15" thickBot="1" x14ac:dyDescent="0.4">
      <c r="B479" s="146" t="s">
        <v>1264</v>
      </c>
    </row>
    <row r="480" spans="2:2" ht="15" thickBot="1" x14ac:dyDescent="0.4">
      <c r="B480" s="146" t="s">
        <v>1265</v>
      </c>
    </row>
    <row r="481" spans="2:2" ht="15" thickBot="1" x14ac:dyDescent="0.4">
      <c r="B481" s="146" t="s">
        <v>1266</v>
      </c>
    </row>
    <row r="482" spans="2:2" ht="15" thickBot="1" x14ac:dyDescent="0.4">
      <c r="B482" s="146" t="s">
        <v>1267</v>
      </c>
    </row>
    <row r="483" spans="2:2" ht="15" thickBot="1" x14ac:dyDescent="0.4">
      <c r="B483" s="146" t="s">
        <v>1268</v>
      </c>
    </row>
    <row r="484" spans="2:2" ht="15" thickBot="1" x14ac:dyDescent="0.4">
      <c r="B484" s="146" t="s">
        <v>1269</v>
      </c>
    </row>
    <row r="485" spans="2:2" ht="15" thickBot="1" x14ac:dyDescent="0.4">
      <c r="B485" s="146" t="s">
        <v>457</v>
      </c>
    </row>
    <row r="486" spans="2:2" ht="15" thickBot="1" x14ac:dyDescent="0.4">
      <c r="B486" s="146" t="s">
        <v>1270</v>
      </c>
    </row>
    <row r="487" spans="2:2" ht="15" thickBot="1" x14ac:dyDescent="0.4">
      <c r="B487" s="146" t="s">
        <v>1271</v>
      </c>
    </row>
    <row r="488" spans="2:2" ht="15" thickBot="1" x14ac:dyDescent="0.4">
      <c r="B488" s="146" t="s">
        <v>1272</v>
      </c>
    </row>
    <row r="489" spans="2:2" ht="15" thickBot="1" x14ac:dyDescent="0.4">
      <c r="B489" s="146" t="s">
        <v>1273</v>
      </c>
    </row>
    <row r="490" spans="2:2" ht="15" thickBot="1" x14ac:dyDescent="0.4">
      <c r="B490" s="146" t="s">
        <v>1274</v>
      </c>
    </row>
    <row r="491" spans="2:2" ht="15" thickBot="1" x14ac:dyDescent="0.4">
      <c r="B491" s="146" t="s">
        <v>1275</v>
      </c>
    </row>
    <row r="492" spans="2:2" ht="15" thickBot="1" x14ac:dyDescent="0.4">
      <c r="B492" s="146" t="s">
        <v>1276</v>
      </c>
    </row>
    <row r="493" spans="2:2" ht="15" thickBot="1" x14ac:dyDescent="0.4">
      <c r="B493" s="146" t="s">
        <v>1277</v>
      </c>
    </row>
    <row r="494" spans="2:2" ht="15" thickBot="1" x14ac:dyDescent="0.4">
      <c r="B494" s="146" t="s">
        <v>1278</v>
      </c>
    </row>
    <row r="495" spans="2:2" ht="15" thickBot="1" x14ac:dyDescent="0.4">
      <c r="B495" s="146" t="s">
        <v>1279</v>
      </c>
    </row>
    <row r="496" spans="2:2" ht="15" thickBot="1" x14ac:dyDescent="0.4">
      <c r="B496" s="146" t="s">
        <v>1280</v>
      </c>
    </row>
    <row r="497" spans="2:2" ht="15" thickBot="1" x14ac:dyDescent="0.4">
      <c r="B497" s="146" t="s">
        <v>1281</v>
      </c>
    </row>
    <row r="498" spans="2:2" ht="15" thickBot="1" x14ac:dyDescent="0.4">
      <c r="B498" s="146" t="s">
        <v>1282</v>
      </c>
    </row>
    <row r="499" spans="2:2" ht="15" thickBot="1" x14ac:dyDescent="0.4">
      <c r="B499" s="146" t="s">
        <v>1283</v>
      </c>
    </row>
    <row r="500" spans="2:2" ht="15" thickBot="1" x14ac:dyDescent="0.4">
      <c r="B500" s="146" t="s">
        <v>1284</v>
      </c>
    </row>
    <row r="501" spans="2:2" ht="15" thickBot="1" x14ac:dyDescent="0.4">
      <c r="B501" s="146" t="s">
        <v>1285</v>
      </c>
    </row>
    <row r="502" spans="2:2" ht="15" thickBot="1" x14ac:dyDescent="0.4">
      <c r="B502" s="146" t="s">
        <v>1286</v>
      </c>
    </row>
    <row r="503" spans="2:2" ht="15" thickBot="1" x14ac:dyDescent="0.4">
      <c r="B503" s="146" t="s">
        <v>1287</v>
      </c>
    </row>
    <row r="504" spans="2:2" ht="15" thickBot="1" x14ac:dyDescent="0.4">
      <c r="B504" s="146" t="s">
        <v>1288</v>
      </c>
    </row>
    <row r="505" spans="2:2" ht="15" thickBot="1" x14ac:dyDescent="0.4">
      <c r="B505" s="146" t="s">
        <v>1289</v>
      </c>
    </row>
    <row r="506" spans="2:2" ht="15" thickBot="1" x14ac:dyDescent="0.4">
      <c r="B506" s="146" t="s">
        <v>1290</v>
      </c>
    </row>
    <row r="507" spans="2:2" ht="15" thickBot="1" x14ac:dyDescent="0.4">
      <c r="B507" s="146" t="s">
        <v>1291</v>
      </c>
    </row>
    <row r="508" spans="2:2" ht="15" thickBot="1" x14ac:dyDescent="0.4">
      <c r="B508" s="146" t="s">
        <v>1292</v>
      </c>
    </row>
    <row r="509" spans="2:2" ht="15" thickBot="1" x14ac:dyDescent="0.4">
      <c r="B509" s="146" t="s">
        <v>1293</v>
      </c>
    </row>
    <row r="510" spans="2:2" ht="15" thickBot="1" x14ac:dyDescent="0.4">
      <c r="B510" s="146" t="s">
        <v>1294</v>
      </c>
    </row>
    <row r="511" spans="2:2" ht="15" thickBot="1" x14ac:dyDescent="0.4">
      <c r="B511" s="146" t="s">
        <v>1295</v>
      </c>
    </row>
    <row r="512" spans="2:2" ht="15" thickBot="1" x14ac:dyDescent="0.4">
      <c r="B512" s="146" t="s">
        <v>1296</v>
      </c>
    </row>
    <row r="513" spans="2:2" ht="15" thickBot="1" x14ac:dyDescent="0.4">
      <c r="B513" s="146" t="s">
        <v>1297</v>
      </c>
    </row>
    <row r="514" spans="2:2" ht="15" thickBot="1" x14ac:dyDescent="0.4">
      <c r="B514" s="146" t="s">
        <v>1298</v>
      </c>
    </row>
    <row r="515" spans="2:2" ht="15" thickBot="1" x14ac:dyDescent="0.4">
      <c r="B515" s="146" t="s">
        <v>1299</v>
      </c>
    </row>
    <row r="516" spans="2:2" ht="15" thickBot="1" x14ac:dyDescent="0.4">
      <c r="B516" s="146" t="s">
        <v>1300</v>
      </c>
    </row>
    <row r="517" spans="2:2" ht="15" thickBot="1" x14ac:dyDescent="0.4">
      <c r="B517" s="146" t="s">
        <v>1301</v>
      </c>
    </row>
    <row r="518" spans="2:2" ht="15" thickBot="1" x14ac:dyDescent="0.4">
      <c r="B518" s="146" t="s">
        <v>1302</v>
      </c>
    </row>
    <row r="519" spans="2:2" ht="15" thickBot="1" x14ac:dyDescent="0.4">
      <c r="B519" s="146" t="s">
        <v>1303</v>
      </c>
    </row>
    <row r="520" spans="2:2" ht="15" thickBot="1" x14ac:dyDescent="0.4">
      <c r="B520" s="146" t="s">
        <v>1304</v>
      </c>
    </row>
    <row r="521" spans="2:2" ht="15" thickBot="1" x14ac:dyDescent="0.4">
      <c r="B521" s="146" t="s">
        <v>1305</v>
      </c>
    </row>
    <row r="522" spans="2:2" ht="15" thickBot="1" x14ac:dyDescent="0.4">
      <c r="B522" s="146" t="s">
        <v>1306</v>
      </c>
    </row>
    <row r="523" spans="2:2" ht="15" thickBot="1" x14ac:dyDescent="0.4">
      <c r="B523" s="146" t="s">
        <v>1307</v>
      </c>
    </row>
    <row r="524" spans="2:2" ht="15" thickBot="1" x14ac:dyDescent="0.4">
      <c r="B524" s="146" t="s">
        <v>1308</v>
      </c>
    </row>
    <row r="525" spans="2:2" ht="15" thickBot="1" x14ac:dyDescent="0.4">
      <c r="B525" s="146" t="s">
        <v>1309</v>
      </c>
    </row>
    <row r="526" spans="2:2" ht="15" thickBot="1" x14ac:dyDescent="0.4">
      <c r="B526" s="146" t="s">
        <v>1310</v>
      </c>
    </row>
    <row r="527" spans="2:2" ht="15" thickBot="1" x14ac:dyDescent="0.4">
      <c r="B527" s="146" t="s">
        <v>1311</v>
      </c>
    </row>
    <row r="528" spans="2:2" ht="15" thickBot="1" x14ac:dyDescent="0.4">
      <c r="B528" s="146" t="s">
        <v>1312</v>
      </c>
    </row>
    <row r="529" spans="2:2" ht="15" thickBot="1" x14ac:dyDescent="0.4">
      <c r="B529" s="146" t="s">
        <v>1313</v>
      </c>
    </row>
    <row r="530" spans="2:2" ht="15" thickBot="1" x14ac:dyDescent="0.4">
      <c r="B530" s="146" t="s">
        <v>1314</v>
      </c>
    </row>
    <row r="531" spans="2:2" ht="15" thickBot="1" x14ac:dyDescent="0.4">
      <c r="B531" s="146" t="s">
        <v>1315</v>
      </c>
    </row>
    <row r="532" spans="2:2" ht="15" thickBot="1" x14ac:dyDescent="0.4">
      <c r="B532" s="146" t="s">
        <v>1316</v>
      </c>
    </row>
    <row r="533" spans="2:2" ht="15" thickBot="1" x14ac:dyDescent="0.4">
      <c r="B533" s="146" t="s">
        <v>1317</v>
      </c>
    </row>
    <row r="534" spans="2:2" ht="15" thickBot="1" x14ac:dyDescent="0.4">
      <c r="B534" s="146" t="s">
        <v>1318</v>
      </c>
    </row>
    <row r="535" spans="2:2" ht="15" thickBot="1" x14ac:dyDescent="0.4">
      <c r="B535" s="146" t="s">
        <v>1319</v>
      </c>
    </row>
    <row r="536" spans="2:2" ht="15" thickBot="1" x14ac:dyDescent="0.4">
      <c r="B536" s="146" t="s">
        <v>1320</v>
      </c>
    </row>
    <row r="537" spans="2:2" ht="15" thickBot="1" x14ac:dyDescent="0.4">
      <c r="B537" s="146" t="s">
        <v>1321</v>
      </c>
    </row>
    <row r="538" spans="2:2" ht="15" thickBot="1" x14ac:dyDescent="0.4">
      <c r="B538" s="146" t="s">
        <v>1322</v>
      </c>
    </row>
    <row r="539" spans="2:2" ht="15" thickBot="1" x14ac:dyDescent="0.4">
      <c r="B539" s="146" t="s">
        <v>1323</v>
      </c>
    </row>
    <row r="540" spans="2:2" ht="15" thickBot="1" x14ac:dyDescent="0.4">
      <c r="B540" s="146" t="s">
        <v>1324</v>
      </c>
    </row>
    <row r="541" spans="2:2" ht="15" thickBot="1" x14ac:dyDescent="0.4">
      <c r="B541" s="146" t="s">
        <v>1325</v>
      </c>
    </row>
    <row r="542" spans="2:2" ht="15" thickBot="1" x14ac:dyDescent="0.4">
      <c r="B542" s="146" t="s">
        <v>1326</v>
      </c>
    </row>
    <row r="543" spans="2:2" ht="15" thickBot="1" x14ac:dyDescent="0.4">
      <c r="B543" s="146" t="s">
        <v>1327</v>
      </c>
    </row>
    <row r="544" spans="2:2" ht="15" thickBot="1" x14ac:dyDescent="0.4">
      <c r="B544" s="146" t="s">
        <v>1328</v>
      </c>
    </row>
    <row r="545" spans="2:2" ht="15" thickBot="1" x14ac:dyDescent="0.4">
      <c r="B545" s="146" t="s">
        <v>1329</v>
      </c>
    </row>
    <row r="546" spans="2:2" ht="15" thickBot="1" x14ac:dyDescent="0.4">
      <c r="B546" s="146" t="s">
        <v>1330</v>
      </c>
    </row>
    <row r="547" spans="2:2" ht="15" thickBot="1" x14ac:dyDescent="0.4">
      <c r="B547" s="146" t="s">
        <v>518</v>
      </c>
    </row>
    <row r="548" spans="2:2" ht="15" thickBot="1" x14ac:dyDescent="0.4">
      <c r="B548" s="146" t="s">
        <v>1331</v>
      </c>
    </row>
    <row r="549" spans="2:2" ht="15" thickBot="1" x14ac:dyDescent="0.4">
      <c r="B549" s="146" t="s">
        <v>1332</v>
      </c>
    </row>
    <row r="550" spans="2:2" ht="15" thickBot="1" x14ac:dyDescent="0.4">
      <c r="B550" s="146" t="s">
        <v>1333</v>
      </c>
    </row>
    <row r="551" spans="2:2" ht="15" thickBot="1" x14ac:dyDescent="0.4">
      <c r="B551" s="146" t="s">
        <v>1334</v>
      </c>
    </row>
    <row r="552" spans="2:2" ht="15" thickBot="1" x14ac:dyDescent="0.4">
      <c r="B552" s="146" t="s">
        <v>1335</v>
      </c>
    </row>
    <row r="553" spans="2:2" ht="15" thickBot="1" x14ac:dyDescent="0.4">
      <c r="B553" s="146" t="s">
        <v>1336</v>
      </c>
    </row>
    <row r="554" spans="2:2" ht="15" thickBot="1" x14ac:dyDescent="0.4">
      <c r="B554" s="146" t="s">
        <v>1337</v>
      </c>
    </row>
    <row r="555" spans="2:2" ht="15" thickBot="1" x14ac:dyDescent="0.4">
      <c r="B555" s="146" t="s">
        <v>1338</v>
      </c>
    </row>
    <row r="556" spans="2:2" ht="15" thickBot="1" x14ac:dyDescent="0.4">
      <c r="B556" s="146" t="s">
        <v>1339</v>
      </c>
    </row>
    <row r="557" spans="2:2" ht="15" thickBot="1" x14ac:dyDescent="0.4">
      <c r="B557" s="146" t="s">
        <v>1340</v>
      </c>
    </row>
    <row r="558" spans="2:2" ht="15" thickBot="1" x14ac:dyDescent="0.4">
      <c r="B558" s="146" t="s">
        <v>1341</v>
      </c>
    </row>
    <row r="559" spans="2:2" ht="15" thickBot="1" x14ac:dyDescent="0.4">
      <c r="B559" s="146" t="s">
        <v>1342</v>
      </c>
    </row>
    <row r="560" spans="2:2" ht="15" thickBot="1" x14ac:dyDescent="0.4">
      <c r="B560" s="146" t="s">
        <v>1343</v>
      </c>
    </row>
    <row r="561" spans="2:2" ht="15" thickBot="1" x14ac:dyDescent="0.4">
      <c r="B561" s="146" t="s">
        <v>1344</v>
      </c>
    </row>
    <row r="562" spans="2:2" ht="15" thickBot="1" x14ac:dyDescent="0.4">
      <c r="B562" s="146" t="s">
        <v>1345</v>
      </c>
    </row>
    <row r="563" spans="2:2" ht="15" thickBot="1" x14ac:dyDescent="0.4">
      <c r="B563" s="146" t="s">
        <v>1346</v>
      </c>
    </row>
    <row r="564" spans="2:2" ht="15" thickBot="1" x14ac:dyDescent="0.4">
      <c r="B564" s="146" t="s">
        <v>1347</v>
      </c>
    </row>
    <row r="565" spans="2:2" ht="15" thickBot="1" x14ac:dyDescent="0.4">
      <c r="B565" s="146" t="s">
        <v>1348</v>
      </c>
    </row>
    <row r="566" spans="2:2" ht="15" thickBot="1" x14ac:dyDescent="0.4">
      <c r="B566" s="146" t="s">
        <v>1349</v>
      </c>
    </row>
    <row r="567" spans="2:2" ht="15" thickBot="1" x14ac:dyDescent="0.4">
      <c r="B567" s="146" t="s">
        <v>1350</v>
      </c>
    </row>
    <row r="568" spans="2:2" ht="15" thickBot="1" x14ac:dyDescent="0.4">
      <c r="B568" s="146" t="s">
        <v>1351</v>
      </c>
    </row>
    <row r="569" spans="2:2" ht="15" thickBot="1" x14ac:dyDescent="0.4">
      <c r="B569" s="146" t="s">
        <v>1352</v>
      </c>
    </row>
    <row r="570" spans="2:2" ht="15" thickBot="1" x14ac:dyDescent="0.4">
      <c r="B570" s="146" t="s">
        <v>1353</v>
      </c>
    </row>
    <row r="571" spans="2:2" ht="15" thickBot="1" x14ac:dyDescent="0.4">
      <c r="B571" s="146" t="s">
        <v>1354</v>
      </c>
    </row>
    <row r="572" spans="2:2" ht="15" thickBot="1" x14ac:dyDescent="0.4">
      <c r="B572" s="146" t="s">
        <v>1355</v>
      </c>
    </row>
    <row r="573" spans="2:2" ht="15" thickBot="1" x14ac:dyDescent="0.4">
      <c r="B573" s="146" t="s">
        <v>1356</v>
      </c>
    </row>
    <row r="574" spans="2:2" ht="15" thickBot="1" x14ac:dyDescent="0.4">
      <c r="B574" s="146" t="s">
        <v>1357</v>
      </c>
    </row>
    <row r="575" spans="2:2" ht="15" thickBot="1" x14ac:dyDescent="0.4">
      <c r="B575" s="146" t="s">
        <v>1358</v>
      </c>
    </row>
    <row r="576" spans="2:2" ht="15" thickBot="1" x14ac:dyDescent="0.4">
      <c r="B576" s="146" t="s">
        <v>1359</v>
      </c>
    </row>
    <row r="577" spans="2:2" ht="15" thickBot="1" x14ac:dyDescent="0.4">
      <c r="B577" s="146" t="s">
        <v>1360</v>
      </c>
    </row>
    <row r="578" spans="2:2" ht="15" thickBot="1" x14ac:dyDescent="0.4">
      <c r="B578" s="146" t="s">
        <v>1361</v>
      </c>
    </row>
    <row r="579" spans="2:2" ht="15" thickBot="1" x14ac:dyDescent="0.4">
      <c r="B579" s="146" t="s">
        <v>1362</v>
      </c>
    </row>
    <row r="580" spans="2:2" ht="15" thickBot="1" x14ac:dyDescent="0.4">
      <c r="B580" s="146" t="s">
        <v>1363</v>
      </c>
    </row>
    <row r="581" spans="2:2" ht="15" thickBot="1" x14ac:dyDescent="0.4">
      <c r="B581" s="146" t="s">
        <v>1364</v>
      </c>
    </row>
    <row r="582" spans="2:2" ht="15" thickBot="1" x14ac:dyDescent="0.4">
      <c r="B582" s="146" t="s">
        <v>1365</v>
      </c>
    </row>
    <row r="583" spans="2:2" ht="15" thickBot="1" x14ac:dyDescent="0.4">
      <c r="B583" s="146" t="s">
        <v>1366</v>
      </c>
    </row>
    <row r="584" spans="2:2" ht="15" thickBot="1" x14ac:dyDescent="0.4">
      <c r="B584" s="146" t="s">
        <v>1367</v>
      </c>
    </row>
    <row r="585" spans="2:2" ht="15" thickBot="1" x14ac:dyDescent="0.4">
      <c r="B585" s="146" t="s">
        <v>1368</v>
      </c>
    </row>
    <row r="586" spans="2:2" ht="15" thickBot="1" x14ac:dyDescent="0.4">
      <c r="B586" s="146" t="s">
        <v>1369</v>
      </c>
    </row>
    <row r="587" spans="2:2" ht="15" thickBot="1" x14ac:dyDescent="0.4">
      <c r="B587" s="146" t="s">
        <v>1370</v>
      </c>
    </row>
    <row r="588" spans="2:2" ht="15" thickBot="1" x14ac:dyDescent="0.4">
      <c r="B588" s="146" t="s">
        <v>1371</v>
      </c>
    </row>
    <row r="589" spans="2:2" ht="15" thickBot="1" x14ac:dyDescent="0.4">
      <c r="B589" s="146" t="s">
        <v>1372</v>
      </c>
    </row>
    <row r="590" spans="2:2" ht="15" thickBot="1" x14ac:dyDescent="0.4">
      <c r="B590" s="146" t="s">
        <v>1373</v>
      </c>
    </row>
    <row r="591" spans="2:2" ht="15" thickBot="1" x14ac:dyDescent="0.4">
      <c r="B591" s="146" t="s">
        <v>1374</v>
      </c>
    </row>
    <row r="592" spans="2:2" ht="15" thickBot="1" x14ac:dyDescent="0.4">
      <c r="B592" s="146" t="s">
        <v>1375</v>
      </c>
    </row>
    <row r="593" spans="2:2" ht="15" thickBot="1" x14ac:dyDescent="0.4">
      <c r="B593" s="146" t="s">
        <v>1376</v>
      </c>
    </row>
    <row r="594" spans="2:2" ht="15" thickBot="1" x14ac:dyDescent="0.4">
      <c r="B594" s="146" t="s">
        <v>1377</v>
      </c>
    </row>
    <row r="595" spans="2:2" ht="15" thickBot="1" x14ac:dyDescent="0.4">
      <c r="B595" s="146" t="s">
        <v>1378</v>
      </c>
    </row>
    <row r="596" spans="2:2" ht="15" thickBot="1" x14ac:dyDescent="0.4">
      <c r="B596" s="146" t="s">
        <v>1379</v>
      </c>
    </row>
    <row r="597" spans="2:2" ht="15" thickBot="1" x14ac:dyDescent="0.4">
      <c r="B597" s="146" t="s">
        <v>1380</v>
      </c>
    </row>
    <row r="598" spans="2:2" ht="15" thickBot="1" x14ac:dyDescent="0.4">
      <c r="B598" s="146" t="s">
        <v>1381</v>
      </c>
    </row>
    <row r="599" spans="2:2" ht="15" thickBot="1" x14ac:dyDescent="0.4">
      <c r="B599" s="146" t="s">
        <v>1382</v>
      </c>
    </row>
    <row r="600" spans="2:2" ht="15" thickBot="1" x14ac:dyDescent="0.4">
      <c r="B600" s="146" t="s">
        <v>1383</v>
      </c>
    </row>
    <row r="601" spans="2:2" ht="15" thickBot="1" x14ac:dyDescent="0.4">
      <c r="B601" s="146" t="s">
        <v>1384</v>
      </c>
    </row>
    <row r="602" spans="2:2" ht="15" thickBot="1" x14ac:dyDescent="0.4">
      <c r="B602" s="146" t="s">
        <v>1385</v>
      </c>
    </row>
    <row r="603" spans="2:2" ht="15" thickBot="1" x14ac:dyDescent="0.4">
      <c r="B603" s="146" t="s">
        <v>1386</v>
      </c>
    </row>
    <row r="604" spans="2:2" ht="15" thickBot="1" x14ac:dyDescent="0.4">
      <c r="B604" s="146" t="s">
        <v>1387</v>
      </c>
    </row>
    <row r="605" spans="2:2" ht="15" thickBot="1" x14ac:dyDescent="0.4">
      <c r="B605" s="146" t="s">
        <v>1388</v>
      </c>
    </row>
    <row r="606" spans="2:2" ht="15" thickBot="1" x14ac:dyDescent="0.4">
      <c r="B606" s="146" t="s">
        <v>1389</v>
      </c>
    </row>
    <row r="607" spans="2:2" ht="15" thickBot="1" x14ac:dyDescent="0.4">
      <c r="B607" s="146" t="s">
        <v>1390</v>
      </c>
    </row>
    <row r="608" spans="2:2" ht="15" thickBot="1" x14ac:dyDescent="0.4">
      <c r="B608" s="146" t="s">
        <v>1391</v>
      </c>
    </row>
    <row r="609" spans="2:2" ht="15" thickBot="1" x14ac:dyDescent="0.4">
      <c r="B609" s="146" t="s">
        <v>1392</v>
      </c>
    </row>
    <row r="610" spans="2:2" ht="15" thickBot="1" x14ac:dyDescent="0.4">
      <c r="B610" s="146" t="s">
        <v>581</v>
      </c>
    </row>
    <row r="611" spans="2:2" ht="15" thickBot="1" x14ac:dyDescent="0.4">
      <c r="B611" s="146" t="s">
        <v>1393</v>
      </c>
    </row>
    <row r="612" spans="2:2" ht="15" thickBot="1" x14ac:dyDescent="0.4">
      <c r="B612" s="146" t="s">
        <v>1394</v>
      </c>
    </row>
    <row r="613" spans="2:2" ht="15" thickBot="1" x14ac:dyDescent="0.4">
      <c r="B613" s="146" t="s">
        <v>1395</v>
      </c>
    </row>
    <row r="614" spans="2:2" ht="15" thickBot="1" x14ac:dyDescent="0.4">
      <c r="B614" s="146" t="s">
        <v>1396</v>
      </c>
    </row>
    <row r="615" spans="2:2" ht="15" thickBot="1" x14ac:dyDescent="0.4">
      <c r="B615" s="146" t="s">
        <v>1397</v>
      </c>
    </row>
    <row r="616" spans="2:2" ht="15" thickBot="1" x14ac:dyDescent="0.4">
      <c r="B616" s="146" t="s">
        <v>1398</v>
      </c>
    </row>
    <row r="617" spans="2:2" ht="15" thickBot="1" x14ac:dyDescent="0.4">
      <c r="B617" s="146" t="s">
        <v>1399</v>
      </c>
    </row>
    <row r="618" spans="2:2" ht="15" thickBot="1" x14ac:dyDescent="0.4">
      <c r="B618" s="146" t="s">
        <v>1400</v>
      </c>
    </row>
    <row r="619" spans="2:2" ht="15" thickBot="1" x14ac:dyDescent="0.4">
      <c r="B619" s="146" t="s">
        <v>1401</v>
      </c>
    </row>
    <row r="620" spans="2:2" ht="15" thickBot="1" x14ac:dyDescent="0.4">
      <c r="B620" s="146" t="s">
        <v>1402</v>
      </c>
    </row>
    <row r="621" spans="2:2" ht="15" thickBot="1" x14ac:dyDescent="0.4">
      <c r="B621" s="146" t="s">
        <v>1403</v>
      </c>
    </row>
    <row r="622" spans="2:2" ht="15" thickBot="1" x14ac:dyDescent="0.4">
      <c r="B622" s="146" t="s">
        <v>1404</v>
      </c>
    </row>
    <row r="623" spans="2:2" ht="15" thickBot="1" x14ac:dyDescent="0.4">
      <c r="B623" s="146" t="s">
        <v>1405</v>
      </c>
    </row>
    <row r="624" spans="2:2" ht="15" thickBot="1" x14ac:dyDescent="0.4">
      <c r="B624" s="146" t="s">
        <v>1406</v>
      </c>
    </row>
    <row r="625" spans="2:2" ht="15" thickBot="1" x14ac:dyDescent="0.4">
      <c r="B625" s="146" t="s">
        <v>1407</v>
      </c>
    </row>
    <row r="626" spans="2:2" ht="15" thickBot="1" x14ac:dyDescent="0.4">
      <c r="B626" s="146" t="s">
        <v>1408</v>
      </c>
    </row>
    <row r="627" spans="2:2" ht="15" thickBot="1" x14ac:dyDescent="0.4">
      <c r="B627" s="146" t="s">
        <v>1409</v>
      </c>
    </row>
    <row r="628" spans="2:2" ht="15" thickBot="1" x14ac:dyDescent="0.4">
      <c r="B628" s="146" t="s">
        <v>1410</v>
      </c>
    </row>
    <row r="629" spans="2:2" ht="15" thickBot="1" x14ac:dyDescent="0.4">
      <c r="B629" s="146" t="s">
        <v>1411</v>
      </c>
    </row>
    <row r="630" spans="2:2" ht="15" thickBot="1" x14ac:dyDescent="0.4">
      <c r="B630" s="146" t="s">
        <v>1412</v>
      </c>
    </row>
    <row r="631" spans="2:2" ht="15" thickBot="1" x14ac:dyDescent="0.4">
      <c r="B631" s="146" t="s">
        <v>1413</v>
      </c>
    </row>
    <row r="632" spans="2:2" ht="15" thickBot="1" x14ac:dyDescent="0.4">
      <c r="B632" s="146" t="s">
        <v>1414</v>
      </c>
    </row>
  </sheetData>
  <sheetProtection algorithmName="SHA-512" hashValue="0NvieEGJotxLsys7bH4oV+tMAxVddLDaH7LA6TB9OCsm2HdDWCJhaMNscPDG/aQvZxfBoBbr0yQzGNSFZXEbHA==" saltValue="n9qEN0G3Nok6i5uQTcaBcg==" spinCount="100000" sheet="1" objects="1" scenarios="1" selectLockedCells="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C422D1D-8E16-4170-8A89-6ABB7E718369}">
          <x14:formula1>
            <xm:f>BDD!$B$4:$B$11</xm:f>
          </x14:formula1>
          <xm:sqref>C7</xm:sqref>
        </x14:dataValidation>
        <x14:dataValidation type="list" allowBlank="1" showInputMessage="1" showErrorMessage="1" xr:uid="{3B51B078-FFA8-40CD-83B4-4AE2FB3DA5F0}">
          <x14:formula1>
            <xm:f>BDD!$F$4:$F$5</xm:f>
          </x14:formula1>
          <xm:sqref>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3649C-BE92-41B2-9699-12742DCBB78F}">
  <dimension ref="A1:G18"/>
  <sheetViews>
    <sheetView showGridLines="0" zoomScale="85" zoomScaleNormal="85" workbookViewId="0">
      <selection activeCell="C4" sqref="C4"/>
    </sheetView>
  </sheetViews>
  <sheetFormatPr baseColWidth="10" defaultColWidth="8.90625" defaultRowHeight="14.5" x14ac:dyDescent="0.35"/>
  <cols>
    <col min="1" max="1" width="8.90625" style="79"/>
    <col min="2" max="2" width="42.54296875" style="80" customWidth="1"/>
    <col min="3" max="3" width="45.1796875" style="80" customWidth="1"/>
    <col min="4" max="4" width="109.6328125" style="80" customWidth="1"/>
    <col min="5" max="5" width="8.90625" style="79"/>
    <col min="6" max="6" width="55.1796875" style="79" customWidth="1"/>
    <col min="7" max="16384" width="8.90625" style="79"/>
  </cols>
  <sheetData>
    <row r="1" spans="1:7" s="2" customFormat="1" x14ac:dyDescent="0.35">
      <c r="B1" s="24" t="s">
        <v>637</v>
      </c>
      <c r="C1" s="4"/>
      <c r="D1" s="4"/>
    </row>
    <row r="2" spans="1:7" s="2" customFormat="1" ht="21.5" customHeight="1" x14ac:dyDescent="0.35">
      <c r="B2" s="24"/>
      <c r="C2" s="4"/>
      <c r="D2" s="4"/>
    </row>
    <row r="3" spans="1:7" s="2" customFormat="1" ht="25.5" customHeight="1" x14ac:dyDescent="0.35">
      <c r="B3" s="4"/>
      <c r="C3" s="76" t="s">
        <v>691</v>
      </c>
      <c r="D3" s="4"/>
      <c r="F3" s="30" t="s">
        <v>683</v>
      </c>
    </row>
    <row r="4" spans="1:7" s="2" customFormat="1" ht="52" customHeight="1" x14ac:dyDescent="0.35">
      <c r="B4" s="40" t="s">
        <v>681</v>
      </c>
      <c r="C4" s="126" t="s">
        <v>682</v>
      </c>
      <c r="D4" s="78" t="s">
        <v>684</v>
      </c>
      <c r="F4" s="31" t="str">
        <f>IF(C4="To be completed","Step to be completed",(IF(C4&lt;&gt;"No","Step validated","Product not eligible to a Recyclability label")))</f>
        <v>Step to be completed</v>
      </c>
      <c r="G4" s="7"/>
    </row>
    <row r="5" spans="1:7" s="2" customFormat="1" x14ac:dyDescent="0.35">
      <c r="B5" s="4"/>
      <c r="C5" s="4"/>
      <c r="D5" s="4"/>
      <c r="E5" s="7"/>
      <c r="F5" s="7"/>
      <c r="G5" s="7"/>
    </row>
    <row r="6" spans="1:7" s="2" customFormat="1" x14ac:dyDescent="0.35">
      <c r="B6" s="4"/>
      <c r="C6" s="4"/>
      <c r="D6" s="4"/>
      <c r="E6" s="7"/>
      <c r="F6" s="7"/>
      <c r="G6" s="7"/>
    </row>
    <row r="7" spans="1:7" s="2" customFormat="1" x14ac:dyDescent="0.35">
      <c r="B7" s="4"/>
      <c r="C7" s="4"/>
      <c r="D7" s="4"/>
      <c r="E7" s="7"/>
      <c r="F7" s="7"/>
      <c r="G7" s="7"/>
    </row>
    <row r="8" spans="1:7" s="2" customFormat="1" x14ac:dyDescent="0.35">
      <c r="B8" s="4"/>
      <c r="C8" s="4"/>
      <c r="D8" s="4"/>
      <c r="E8" s="7"/>
      <c r="F8" s="7"/>
      <c r="G8" s="7"/>
    </row>
    <row r="9" spans="1:7" s="2" customFormat="1" x14ac:dyDescent="0.35">
      <c r="B9" s="4"/>
      <c r="C9" s="4"/>
      <c r="D9" s="4"/>
      <c r="E9" s="7"/>
      <c r="F9" s="7"/>
      <c r="G9" s="7"/>
    </row>
    <row r="10" spans="1:7" s="2" customFormat="1" x14ac:dyDescent="0.35">
      <c r="B10" s="4"/>
      <c r="C10" s="4"/>
      <c r="D10" s="4"/>
      <c r="E10" s="7"/>
      <c r="F10" s="7"/>
      <c r="G10" s="7"/>
    </row>
    <row r="11" spans="1:7" s="22" customFormat="1" ht="15" thickBot="1" x14ac:dyDescent="0.4">
      <c r="B11" s="23"/>
      <c r="C11" s="23"/>
      <c r="D11" s="23"/>
    </row>
    <row r="12" spans="1:7" ht="29" customHeight="1" x14ac:dyDescent="0.35">
      <c r="B12" s="29" t="s">
        <v>646</v>
      </c>
    </row>
    <row r="13" spans="1:7" ht="16.5" customHeight="1" x14ac:dyDescent="0.35">
      <c r="A13" s="81"/>
    </row>
    <row r="14" spans="1:7" ht="14.5" customHeight="1" x14ac:dyDescent="0.35">
      <c r="A14" s="81"/>
      <c r="B14" s="28" t="s">
        <v>685</v>
      </c>
    </row>
    <row r="15" spans="1:7" ht="91.5" customHeight="1" x14ac:dyDescent="0.35">
      <c r="B15" s="150" t="s">
        <v>686</v>
      </c>
      <c r="C15" s="151"/>
      <c r="D15" s="152"/>
    </row>
    <row r="16" spans="1:7" ht="35" customHeight="1" x14ac:dyDescent="0.35">
      <c r="B16" s="150" t="s">
        <v>687</v>
      </c>
      <c r="C16" s="151"/>
      <c r="D16" s="152"/>
    </row>
    <row r="17" spans="2:4" ht="51" customHeight="1" x14ac:dyDescent="0.35">
      <c r="B17" s="150" t="s">
        <v>688</v>
      </c>
      <c r="C17" s="151"/>
      <c r="D17" s="152"/>
    </row>
    <row r="18" spans="2:4" ht="65" customHeight="1" x14ac:dyDescent="0.35">
      <c r="B18" s="150" t="s">
        <v>689</v>
      </c>
      <c r="C18" s="151"/>
      <c r="D18" s="152"/>
    </row>
  </sheetData>
  <sheetProtection algorithmName="SHA-512" hashValue="olw2a3YucfAEZcgPkuHzi9WC7ed5VS93Xg8GRhXUVwqu9z8VAuiwS/oheZuPL1sDJMwutWh6W79ijp6q3IegMQ==" saltValue="278BJUMY0OtcRTfJhJmCQQ==" spinCount="100000" sheet="1" selectLockedCells="1"/>
  <mergeCells count="4">
    <mergeCell ref="B15:D15"/>
    <mergeCell ref="B16:D16"/>
    <mergeCell ref="B17:D17"/>
    <mergeCell ref="B18:D18"/>
  </mergeCells>
  <conditionalFormatting sqref="F4">
    <cfRule type="cellIs" dxfId="14" priority="1" operator="equal">
      <formula>"étape validée"</formula>
    </cfRule>
    <cfRule type="cellIs" dxfId="13" priority="2" operator="equal">
      <formula>"produit non recyclable"</formula>
    </cfRule>
  </conditionalFormatting>
  <dataValidations count="1">
    <dataValidation type="list" allowBlank="1" showInputMessage="1" showErrorMessage="1" sqref="C4" xr:uid="{B86CCDA5-2015-4C31-A3C6-3CC7867F562C}">
      <formula1>"Yes, No, To be completed, Not applicable"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A2E5-2149-48EF-90E2-B0AC3C00BD09}">
  <dimension ref="A1:G32"/>
  <sheetViews>
    <sheetView showGridLines="0" zoomScale="85" zoomScaleNormal="85" workbookViewId="0">
      <selection activeCell="C5" sqref="C5"/>
    </sheetView>
  </sheetViews>
  <sheetFormatPr baseColWidth="10" defaultColWidth="8.90625" defaultRowHeight="14.5" x14ac:dyDescent="0.35"/>
  <cols>
    <col min="1" max="1" width="8.90625" style="79"/>
    <col min="2" max="2" width="39" style="80" customWidth="1"/>
    <col min="3" max="3" width="53.08984375" style="80" customWidth="1"/>
    <col min="4" max="4" width="109.6328125" style="80" customWidth="1"/>
    <col min="5" max="5" width="8.90625" style="79"/>
    <col min="6" max="6" width="55.1796875" style="79" customWidth="1"/>
    <col min="7" max="16384" width="8.90625" style="79"/>
  </cols>
  <sheetData>
    <row r="1" spans="1:7" s="2" customFormat="1" ht="54.5" customHeight="1" thickBot="1" x14ac:dyDescent="0.4">
      <c r="B1" s="156" t="s">
        <v>690</v>
      </c>
      <c r="C1" s="157"/>
      <c r="D1" s="157"/>
      <c r="E1" s="157"/>
      <c r="F1" s="158"/>
    </row>
    <row r="2" spans="1:7" s="2" customFormat="1" ht="24.5" customHeight="1" x14ac:dyDescent="0.35">
      <c r="B2" s="32"/>
      <c r="C2" s="4"/>
      <c r="D2" s="4"/>
    </row>
    <row r="3" spans="1:7" s="2" customFormat="1" ht="14.5" customHeight="1" x14ac:dyDescent="0.35">
      <c r="B3" s="24"/>
      <c r="C3" s="4"/>
      <c r="D3" s="4"/>
    </row>
    <row r="4" spans="1:7" s="2" customFormat="1" ht="25.5" customHeight="1" x14ac:dyDescent="0.35">
      <c r="B4" s="24"/>
      <c r="C4" s="76" t="s">
        <v>691</v>
      </c>
      <c r="D4" s="4"/>
      <c r="F4" s="30" t="s">
        <v>683</v>
      </c>
    </row>
    <row r="5" spans="1:7" s="2" customFormat="1" ht="62.5" customHeight="1" x14ac:dyDescent="0.35">
      <c r="B5" s="40" t="s">
        <v>693</v>
      </c>
      <c r="C5" s="126" t="s">
        <v>682</v>
      </c>
      <c r="D5" s="78" t="s">
        <v>695</v>
      </c>
      <c r="F5" s="154" t="str">
        <f>IF(C5="Yes",IF(C6="Yes","Product mainly recyclable","Step to be completed"),"Not applicable")</f>
        <v>Not applicable</v>
      </c>
      <c r="G5" s="7"/>
    </row>
    <row r="6" spans="1:7" s="2" customFormat="1" ht="62" x14ac:dyDescent="0.35">
      <c r="B6" s="40" t="s">
        <v>694</v>
      </c>
      <c r="C6" s="126" t="s">
        <v>682</v>
      </c>
      <c r="D6" s="78" t="s">
        <v>696</v>
      </c>
      <c r="E6" s="7"/>
      <c r="F6" s="155"/>
      <c r="G6" s="7"/>
    </row>
    <row r="7" spans="1:7" s="2" customFormat="1" x14ac:dyDescent="0.35">
      <c r="B7" s="4"/>
      <c r="C7" s="4"/>
      <c r="D7" s="4"/>
      <c r="E7" s="7"/>
      <c r="F7" s="7"/>
      <c r="G7" s="7"/>
    </row>
    <row r="8" spans="1:7" s="2" customFormat="1" x14ac:dyDescent="0.35">
      <c r="B8" s="4"/>
      <c r="C8" s="4"/>
      <c r="D8" s="4"/>
      <c r="E8" s="7"/>
      <c r="F8" s="7"/>
      <c r="G8" s="7"/>
    </row>
    <row r="9" spans="1:7" s="2" customFormat="1" x14ac:dyDescent="0.35">
      <c r="B9" s="4"/>
      <c r="C9" s="4"/>
      <c r="D9" s="4"/>
      <c r="E9" s="7"/>
      <c r="F9" s="7"/>
      <c r="G9" s="7"/>
    </row>
    <row r="10" spans="1:7" s="2" customFormat="1" x14ac:dyDescent="0.35">
      <c r="B10" s="4"/>
      <c r="C10" s="4"/>
      <c r="D10" s="4"/>
      <c r="E10" s="7"/>
      <c r="F10" s="7"/>
      <c r="G10" s="7"/>
    </row>
    <row r="11" spans="1:7" s="2" customFormat="1" x14ac:dyDescent="0.35">
      <c r="B11" s="4"/>
      <c r="C11" s="4"/>
      <c r="D11" s="4"/>
      <c r="E11" s="7"/>
      <c r="F11" s="7"/>
      <c r="G11" s="7"/>
    </row>
    <row r="12" spans="1:7" s="22" customFormat="1" ht="15" thickBot="1" x14ac:dyDescent="0.4">
      <c r="B12" s="23"/>
      <c r="C12" s="23"/>
      <c r="D12" s="23"/>
    </row>
    <row r="13" spans="1:7" ht="29" customHeight="1" x14ac:dyDescent="0.35">
      <c r="B13" s="29" t="s">
        <v>646</v>
      </c>
    </row>
    <row r="14" spans="1:7" ht="16.5" customHeight="1" x14ac:dyDescent="0.35">
      <c r="A14" s="81"/>
    </row>
    <row r="15" spans="1:7" ht="14.5" customHeight="1" x14ac:dyDescent="0.35">
      <c r="A15" s="81"/>
      <c r="B15" s="33" t="s">
        <v>1422</v>
      </c>
      <c r="C15" s="153" t="s">
        <v>1423</v>
      </c>
      <c r="D15" s="153"/>
    </row>
    <row r="16" spans="1:7" ht="31" x14ac:dyDescent="0.35">
      <c r="B16" s="91" t="s">
        <v>697</v>
      </c>
      <c r="C16" s="91" t="s">
        <v>698</v>
      </c>
      <c r="D16" s="91" t="s">
        <v>699</v>
      </c>
    </row>
    <row r="17" spans="2:4" ht="46.5" x14ac:dyDescent="0.35">
      <c r="B17" s="82" t="s">
        <v>701</v>
      </c>
      <c r="C17" s="83" t="s">
        <v>704</v>
      </c>
      <c r="D17" s="90" t="s">
        <v>700</v>
      </c>
    </row>
    <row r="18" spans="2:4" ht="46.5" x14ac:dyDescent="0.35">
      <c r="B18" s="82" t="s">
        <v>702</v>
      </c>
      <c r="C18" s="84" t="s">
        <v>705</v>
      </c>
      <c r="D18" s="90" t="s">
        <v>700</v>
      </c>
    </row>
    <row r="19" spans="2:4" ht="31" x14ac:dyDescent="0.35">
      <c r="B19" s="82" t="s">
        <v>703</v>
      </c>
      <c r="C19" s="83" t="s">
        <v>706</v>
      </c>
      <c r="D19" s="90" t="s">
        <v>700</v>
      </c>
    </row>
    <row r="20" spans="2:4" ht="15.5" x14ac:dyDescent="0.35">
      <c r="B20" s="82" t="s">
        <v>837</v>
      </c>
      <c r="C20" s="82" t="s">
        <v>707</v>
      </c>
      <c r="D20" s="90" t="s">
        <v>700</v>
      </c>
    </row>
    <row r="21" spans="2:4" ht="15.5" x14ac:dyDescent="0.35">
      <c r="B21" s="82" t="s">
        <v>1424</v>
      </c>
      <c r="C21" s="83" t="s">
        <v>838</v>
      </c>
      <c r="D21" s="90" t="s">
        <v>700</v>
      </c>
    </row>
    <row r="22" spans="2:4" ht="15.5" x14ac:dyDescent="0.35">
      <c r="B22" s="248" t="s">
        <v>621</v>
      </c>
      <c r="C22" s="248" t="s">
        <v>707</v>
      </c>
      <c r="D22" s="90" t="s">
        <v>700</v>
      </c>
    </row>
    <row r="23" spans="2:4" ht="46.5" x14ac:dyDescent="0.35">
      <c r="B23" s="249" t="s">
        <v>1432</v>
      </c>
      <c r="C23" s="250" t="s">
        <v>1425</v>
      </c>
      <c r="D23" s="90" t="s">
        <v>700</v>
      </c>
    </row>
    <row r="24" spans="2:4" ht="15.5" x14ac:dyDescent="0.35">
      <c r="B24" s="249" t="s">
        <v>1426</v>
      </c>
      <c r="C24" s="250" t="s">
        <v>1425</v>
      </c>
      <c r="D24" s="90" t="s">
        <v>700</v>
      </c>
    </row>
    <row r="25" spans="2:4" ht="15.5" x14ac:dyDescent="0.35">
      <c r="B25" s="249" t="s">
        <v>1427</v>
      </c>
      <c r="C25" s="250" t="s">
        <v>838</v>
      </c>
      <c r="D25" s="90" t="s">
        <v>700</v>
      </c>
    </row>
    <row r="26" spans="2:4" ht="15.5" x14ac:dyDescent="0.35">
      <c r="B26" s="249" t="s">
        <v>1433</v>
      </c>
      <c r="C26" s="250" t="s">
        <v>707</v>
      </c>
      <c r="D26" s="90" t="s">
        <v>700</v>
      </c>
    </row>
    <row r="27" spans="2:4" ht="15.5" x14ac:dyDescent="0.35">
      <c r="B27" s="249" t="s">
        <v>1428</v>
      </c>
      <c r="C27" s="250" t="s">
        <v>1425</v>
      </c>
      <c r="D27" s="90" t="s">
        <v>700</v>
      </c>
    </row>
    <row r="28" spans="2:4" ht="31" x14ac:dyDescent="0.35">
      <c r="B28" s="249" t="s">
        <v>1434</v>
      </c>
      <c r="C28" s="250" t="s">
        <v>707</v>
      </c>
      <c r="D28" s="90" t="s">
        <v>700</v>
      </c>
    </row>
    <row r="29" spans="2:4" ht="15.5" x14ac:dyDescent="0.35">
      <c r="B29" s="249" t="s">
        <v>1435</v>
      </c>
      <c r="C29" s="250" t="s">
        <v>1425</v>
      </c>
      <c r="D29" s="90" t="s">
        <v>700</v>
      </c>
    </row>
    <row r="30" spans="2:4" ht="15.5" x14ac:dyDescent="0.35">
      <c r="B30" s="249" t="s">
        <v>1429</v>
      </c>
      <c r="C30" s="250" t="s">
        <v>1425</v>
      </c>
      <c r="D30" s="90" t="s">
        <v>700</v>
      </c>
    </row>
    <row r="31" spans="2:4" ht="31" x14ac:dyDescent="0.35">
      <c r="B31" s="249" t="s">
        <v>1430</v>
      </c>
      <c r="C31" s="250" t="s">
        <v>707</v>
      </c>
      <c r="D31" s="90" t="s">
        <v>700</v>
      </c>
    </row>
    <row r="32" spans="2:4" ht="15.5" x14ac:dyDescent="0.35">
      <c r="B32" s="249" t="s">
        <v>1431</v>
      </c>
      <c r="C32" s="250" t="s">
        <v>838</v>
      </c>
      <c r="D32" s="90" t="s">
        <v>700</v>
      </c>
    </row>
  </sheetData>
  <sheetProtection algorithmName="SHA-512" hashValue="0ZggAQXPjawwBCQ9MnNiuUtyG2aQikaUDv3W90Ad4vVSnmFtu3jlY9T1z/68rYwaqU6gPIQFs0CSOoM3ZrbCsw==" saltValue="WTo37jLdQZyubzzxSU+wyA==" spinCount="100000" sheet="1" objects="1" scenarios="1" selectLockedCells="1"/>
  <mergeCells count="3">
    <mergeCell ref="C15:D15"/>
    <mergeCell ref="F5:F6"/>
    <mergeCell ref="B1:F1"/>
  </mergeCells>
  <conditionalFormatting sqref="F5">
    <cfRule type="cellIs" dxfId="12" priority="1" operator="equal">
      <formula>"produit majoritairement recyclable"</formula>
    </cfRule>
  </conditionalFormatting>
  <dataValidations count="1">
    <dataValidation type="list" allowBlank="1" showInputMessage="1" showErrorMessage="1" sqref="C5:C6" xr:uid="{E1F0ED9E-5D7B-47E0-B5D3-17E4AB1542C5}">
      <formula1>"Yes, No, To be completed"</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014"/>
  <sheetViews>
    <sheetView showGridLines="0" zoomScale="85" zoomScaleNormal="85" workbookViewId="0">
      <selection activeCell="L5" sqref="L5:L6"/>
    </sheetView>
  </sheetViews>
  <sheetFormatPr baseColWidth="10" defaultColWidth="8.90625" defaultRowHeight="14.5" x14ac:dyDescent="0.35"/>
  <cols>
    <col min="1" max="1" width="5.81640625" style="2" customWidth="1"/>
    <col min="2" max="2" width="22.81640625" style="4" customWidth="1"/>
    <col min="3" max="3" width="22.1796875" style="4" customWidth="1"/>
    <col min="4" max="4" width="27.90625" style="4" customWidth="1"/>
    <col min="5" max="5" width="33.08984375" style="4" customWidth="1"/>
    <col min="6" max="6" width="29.36328125" style="4" customWidth="1"/>
    <col min="7" max="7" width="20.36328125" style="4" customWidth="1"/>
    <col min="8" max="8" width="18.08984375" style="2" customWidth="1"/>
    <col min="9" max="9" width="18.7265625" style="2" customWidth="1"/>
    <col min="10" max="10" width="16.7265625" style="2" customWidth="1"/>
    <col min="11" max="11" width="12.26953125" style="2" customWidth="1"/>
    <col min="12" max="12" width="12" style="2" customWidth="1"/>
    <col min="13" max="13" width="22.54296875" style="2" customWidth="1"/>
    <col min="14" max="14" width="17.36328125" style="2" customWidth="1"/>
    <col min="15" max="15" width="13.7265625" style="2" customWidth="1"/>
    <col min="16" max="16" width="17" style="2" customWidth="1"/>
    <col min="17" max="17" width="16.6328125" style="2" customWidth="1"/>
    <col min="18" max="18" width="28.81640625" style="2" customWidth="1"/>
    <col min="19" max="19" width="16.6328125" style="2" customWidth="1"/>
    <col min="20" max="20" width="9.90625" style="2" hidden="1" customWidth="1"/>
    <col min="21" max="21" width="11.90625" style="2" hidden="1" customWidth="1"/>
    <col min="22" max="28" width="8.90625" style="2" hidden="1" customWidth="1"/>
    <col min="29" max="29" width="19.26953125" style="2" hidden="1" customWidth="1"/>
    <col min="30" max="30" width="13.81640625" style="2" hidden="1" customWidth="1"/>
    <col min="31" max="31" width="8.90625" style="2" hidden="1" customWidth="1"/>
    <col min="32" max="16384" width="8.90625" style="2"/>
  </cols>
  <sheetData>
    <row r="1" spans="2:31" ht="102.5" customHeight="1" thickBot="1" x14ac:dyDescent="0.4">
      <c r="B1" s="159" t="s">
        <v>792</v>
      </c>
      <c r="C1" s="160"/>
      <c r="D1" s="160"/>
      <c r="E1" s="160"/>
      <c r="F1" s="160"/>
      <c r="G1" s="160"/>
      <c r="H1" s="160"/>
      <c r="I1" s="160"/>
      <c r="J1" s="160"/>
      <c r="K1" s="160"/>
      <c r="L1" s="160"/>
      <c r="M1" s="160"/>
      <c r="N1" s="160"/>
      <c r="O1" s="160"/>
      <c r="P1" s="160"/>
      <c r="Q1" s="161"/>
      <c r="R1" s="58"/>
      <c r="S1" s="58"/>
    </row>
    <row r="2" spans="2:31" ht="15.5" customHeight="1" x14ac:dyDescent="0.35">
      <c r="B2" s="92"/>
      <c r="C2" s="92"/>
      <c r="D2" s="92"/>
      <c r="E2" s="92"/>
      <c r="F2" s="92"/>
      <c r="G2" s="92"/>
      <c r="H2" s="92"/>
      <c r="I2" s="92"/>
      <c r="J2" s="92"/>
      <c r="K2" s="92"/>
      <c r="L2" s="92"/>
      <c r="M2" s="92"/>
      <c r="N2" s="92"/>
      <c r="O2" s="92"/>
      <c r="P2" s="92"/>
      <c r="Q2" s="92"/>
      <c r="R2" s="58"/>
      <c r="S2" s="58"/>
    </row>
    <row r="3" spans="2:31" ht="32" customHeight="1" thickBot="1" x14ac:dyDescent="0.4">
      <c r="B3" s="47"/>
      <c r="C3" s="47"/>
      <c r="D3" s="76" t="s">
        <v>711</v>
      </c>
      <c r="E3" s="47" t="s">
        <v>709</v>
      </c>
      <c r="F3" s="47"/>
      <c r="G3" s="47"/>
      <c r="H3" s="47"/>
      <c r="I3" s="47"/>
      <c r="J3" s="47"/>
      <c r="K3" s="47"/>
      <c r="L3" s="47"/>
    </row>
    <row r="4" spans="2:31" ht="41" customHeight="1" thickBot="1" x14ac:dyDescent="0.4">
      <c r="B4" s="163" t="s">
        <v>710</v>
      </c>
      <c r="C4" s="163"/>
      <c r="D4" s="101" t="str">
        <f>CONCATENATE(SUM(F10:R10)," ",'0.Product identification'!C9)</f>
        <v>0 kg</v>
      </c>
      <c r="E4" s="50"/>
      <c r="G4" s="172" t="s">
        <v>716</v>
      </c>
      <c r="H4" s="173"/>
      <c r="I4" s="25"/>
      <c r="J4" s="168" t="s">
        <v>718</v>
      </c>
      <c r="K4" s="169"/>
      <c r="L4" s="169"/>
      <c r="N4" s="172" t="s">
        <v>717</v>
      </c>
      <c r="O4" s="173"/>
      <c r="R4" s="193" t="s">
        <v>720</v>
      </c>
      <c r="T4" s="197" t="s">
        <v>752</v>
      </c>
      <c r="U4" s="198"/>
      <c r="V4" s="198"/>
      <c r="W4" s="198"/>
      <c r="X4" s="198"/>
      <c r="Y4" s="198"/>
      <c r="Z4" s="198"/>
      <c r="AA4" s="198"/>
      <c r="AB4" s="198"/>
      <c r="AC4" s="198"/>
      <c r="AD4" s="198"/>
      <c r="AE4" s="199"/>
    </row>
    <row r="5" spans="2:31" ht="41" customHeight="1" x14ac:dyDescent="0.35">
      <c r="B5" s="162" t="s">
        <v>712</v>
      </c>
      <c r="C5" s="162"/>
      <c r="D5" s="102">
        <f>IFERROR(SUM(F10:R10)/'0.Product identification'!$C$8,0)</f>
        <v>0</v>
      </c>
      <c r="E5" s="67" t="str">
        <f>IF('0.Product identification'!C8=0,"Missing information in tab 0.Product identification - cell C8","")</f>
        <v>Missing information in tab 0.Product identification - cell C8</v>
      </c>
      <c r="G5" s="174" t="str">
        <f>IF(D5&gt;=50%,IF(D6&gt;=60%,"Product mainly recyclable",IF(D6&gt;=50%,"Product mainly recyclable UNDER RESERVE OF checking potential disruptive linkages","No recyclability statement may be displayed")),"The bill of materials is not complete enough")</f>
        <v>The bill of materials is not complete enough</v>
      </c>
      <c r="H5" s="175"/>
      <c r="I5" s="25"/>
      <c r="J5" s="164" t="s">
        <v>721</v>
      </c>
      <c r="K5" s="165"/>
      <c r="L5" s="170" t="s">
        <v>692</v>
      </c>
      <c r="N5" s="174" t="str">
        <f>IF(G5="Product mainly recyclable UNDER RESERVE OF checking potential disruptive linkages",IF(L5="Yes","Product mainly recyclable","No recyclability statement can be displayed"),G5)</f>
        <v>The bill of materials is not complete enough</v>
      </c>
      <c r="O5" s="175"/>
      <c r="R5" s="193"/>
      <c r="T5" s="200"/>
      <c r="U5" s="201"/>
      <c r="V5" s="201"/>
      <c r="W5" s="201"/>
      <c r="X5" s="201"/>
      <c r="Y5" s="201"/>
      <c r="Z5" s="201"/>
      <c r="AA5" s="201"/>
      <c r="AB5" s="201"/>
      <c r="AC5" s="201"/>
      <c r="AD5" s="201"/>
      <c r="AE5" s="202"/>
    </row>
    <row r="6" spans="2:31" ht="29.5" customHeight="1" thickBot="1" x14ac:dyDescent="0.4">
      <c r="B6" s="163" t="s">
        <v>714</v>
      </c>
      <c r="C6" s="163"/>
      <c r="D6" s="103">
        <f>VLOOKUP('0.Product identification'!$C$7,'3.Materials balance'!$AC$12:$AD$19,2,0)</f>
        <v>0</v>
      </c>
      <c r="E6" s="67" t="str">
        <f>IF('0.Product identification'!C7="à compléter","Information manquante dans l'onglet 0.Identification produit - cellule C7","")</f>
        <v/>
      </c>
      <c r="G6" s="176"/>
      <c r="H6" s="177"/>
      <c r="I6" s="25"/>
      <c r="J6" s="166"/>
      <c r="K6" s="167"/>
      <c r="L6" s="171"/>
      <c r="N6" s="176"/>
      <c r="O6" s="177"/>
      <c r="R6" s="193"/>
      <c r="T6" s="200"/>
      <c r="U6" s="201"/>
      <c r="V6" s="201"/>
      <c r="W6" s="201"/>
      <c r="X6" s="201"/>
      <c r="Y6" s="201"/>
      <c r="Z6" s="201"/>
      <c r="AA6" s="201"/>
      <c r="AB6" s="201"/>
      <c r="AC6" s="201"/>
      <c r="AD6" s="201"/>
      <c r="AE6" s="202"/>
    </row>
    <row r="7" spans="2:31" ht="29.5" customHeight="1" thickBot="1" x14ac:dyDescent="0.4">
      <c r="B7" s="163" t="s">
        <v>715</v>
      </c>
      <c r="C7" s="163"/>
      <c r="D7" s="103">
        <f>VLOOKUP('0.Product identification'!$C$7,'3.Materials balance'!$AC$12:$AE$19,3,0)</f>
        <v>0</v>
      </c>
      <c r="E7" s="67" t="str">
        <f>IF('0.Product identification'!C7="à compléter","Information manquante dans l'onglet 0.Identification produit - cellule C7","")</f>
        <v/>
      </c>
      <c r="G7" s="25"/>
      <c r="I7" s="25"/>
      <c r="M7" s="25"/>
      <c r="R7" s="68"/>
      <c r="T7" s="203"/>
      <c r="U7" s="204"/>
      <c r="V7" s="204"/>
      <c r="W7" s="204"/>
      <c r="X7" s="204"/>
      <c r="Y7" s="204"/>
      <c r="Z7" s="204"/>
      <c r="AA7" s="204"/>
      <c r="AB7" s="204"/>
      <c r="AC7" s="204"/>
      <c r="AD7" s="204"/>
      <c r="AE7" s="205"/>
    </row>
    <row r="9" spans="2:31" ht="15" thickBot="1" x14ac:dyDescent="0.4"/>
    <row r="10" spans="2:31" ht="15.5" customHeight="1" thickBot="1" x14ac:dyDescent="0.4">
      <c r="E10" s="99" t="s">
        <v>719</v>
      </c>
      <c r="F10" s="100">
        <f>SUM(F15:F1014)</f>
        <v>0</v>
      </c>
      <c r="G10" s="100">
        <f t="shared" ref="G10:R10" si="0">SUM(G15:G1014)</f>
        <v>0</v>
      </c>
      <c r="H10" s="100">
        <f t="shared" si="0"/>
        <v>0</v>
      </c>
      <c r="I10" s="100">
        <f t="shared" si="0"/>
        <v>0</v>
      </c>
      <c r="J10" s="100">
        <f t="shared" si="0"/>
        <v>0</v>
      </c>
      <c r="K10" s="100">
        <f t="shared" si="0"/>
        <v>0</v>
      </c>
      <c r="L10" s="100">
        <f t="shared" si="0"/>
        <v>0</v>
      </c>
      <c r="M10" s="100">
        <f t="shared" si="0"/>
        <v>0</v>
      </c>
      <c r="N10" s="100">
        <f t="shared" si="0"/>
        <v>0</v>
      </c>
      <c r="O10" s="100">
        <f t="shared" si="0"/>
        <v>0</v>
      </c>
      <c r="P10" s="100">
        <f t="shared" si="0"/>
        <v>0</v>
      </c>
      <c r="Q10" s="100">
        <f t="shared" si="0"/>
        <v>0</v>
      </c>
      <c r="R10" s="100">
        <f t="shared" si="0"/>
        <v>0</v>
      </c>
      <c r="T10" s="63">
        <f>SUM(T15:T1014)</f>
        <v>0</v>
      </c>
      <c r="U10" s="63">
        <f t="shared" ref="U10:AA10" si="1">SUM(U15:U1014)</f>
        <v>0</v>
      </c>
      <c r="V10" s="63">
        <f t="shared" si="1"/>
        <v>0</v>
      </c>
      <c r="W10" s="63">
        <f t="shared" si="1"/>
        <v>0</v>
      </c>
      <c r="X10" s="63">
        <f t="shared" si="1"/>
        <v>0</v>
      </c>
      <c r="Y10" s="63">
        <f t="shared" si="1"/>
        <v>0</v>
      </c>
      <c r="Z10" s="63">
        <f t="shared" si="1"/>
        <v>0</v>
      </c>
      <c r="AA10" s="63">
        <f t="shared" si="1"/>
        <v>0</v>
      </c>
    </row>
    <row r="11" spans="2:31" ht="35.5" customHeight="1" thickBot="1" x14ac:dyDescent="0.4">
      <c r="B11" s="178" t="s">
        <v>713</v>
      </c>
      <c r="C11" s="179"/>
      <c r="D11" s="179"/>
      <c r="E11" s="179"/>
      <c r="F11" s="180"/>
      <c r="G11" s="181" t="s">
        <v>722</v>
      </c>
      <c r="H11" s="182"/>
      <c r="I11" s="183" t="s">
        <v>737</v>
      </c>
      <c r="J11" s="183"/>
      <c r="K11" s="183"/>
      <c r="L11" s="184"/>
      <c r="M11" s="207" t="s">
        <v>723</v>
      </c>
      <c r="N11" s="207"/>
      <c r="O11" s="207"/>
      <c r="P11" s="207"/>
      <c r="Q11" s="207"/>
      <c r="R11" s="105" t="s">
        <v>724</v>
      </c>
      <c r="T11" s="206" t="s">
        <v>617</v>
      </c>
      <c r="U11" s="206"/>
      <c r="V11" s="206"/>
      <c r="W11" s="206"/>
      <c r="X11" s="206"/>
      <c r="Y11" s="206"/>
      <c r="Z11" s="206"/>
      <c r="AA11" s="206"/>
      <c r="AC11" s="6"/>
      <c r="AD11" s="64" t="s">
        <v>618</v>
      </c>
      <c r="AE11" s="64" t="s">
        <v>619</v>
      </c>
    </row>
    <row r="12" spans="2:31" ht="29" customHeight="1" x14ac:dyDescent="0.35">
      <c r="B12" s="189" t="s">
        <v>726</v>
      </c>
      <c r="C12" s="187" t="s">
        <v>727</v>
      </c>
      <c r="D12" s="187" t="s">
        <v>728</v>
      </c>
      <c r="E12" s="187" t="s">
        <v>729</v>
      </c>
      <c r="F12" s="185" t="s">
        <v>730</v>
      </c>
      <c r="G12" s="73" t="s">
        <v>735</v>
      </c>
      <c r="H12" s="74" t="s">
        <v>736</v>
      </c>
      <c r="I12" s="208" t="s">
        <v>736</v>
      </c>
      <c r="J12" s="209"/>
      <c r="K12" s="208" t="s">
        <v>738</v>
      </c>
      <c r="L12" s="209"/>
      <c r="M12" s="210" t="s">
        <v>736</v>
      </c>
      <c r="N12" s="211"/>
      <c r="O12" s="211"/>
      <c r="P12" s="107" t="s">
        <v>738</v>
      </c>
      <c r="Q12" s="106" t="s">
        <v>749</v>
      </c>
      <c r="R12" s="194" t="s">
        <v>725</v>
      </c>
      <c r="T12" s="196" t="s">
        <v>605</v>
      </c>
      <c r="U12" s="196"/>
      <c r="V12" s="196" t="s">
        <v>606</v>
      </c>
      <c r="W12" s="196"/>
      <c r="X12" s="196" t="s">
        <v>607</v>
      </c>
      <c r="Y12" s="196"/>
      <c r="Z12" s="196" t="s">
        <v>614</v>
      </c>
      <c r="AA12" s="196"/>
      <c r="AC12" s="3" t="s">
        <v>653</v>
      </c>
      <c r="AD12" s="65">
        <f>IFERROR(T$10/'0.Product identification'!$C$8,0)</f>
        <v>0</v>
      </c>
      <c r="AE12" s="65">
        <f>IFERROR(U$10/'0.Product identification'!$C$8,0)</f>
        <v>0</v>
      </c>
    </row>
    <row r="13" spans="2:31" ht="47.5" customHeight="1" x14ac:dyDescent="0.35">
      <c r="B13" s="190"/>
      <c r="C13" s="188"/>
      <c r="D13" s="188"/>
      <c r="E13" s="188"/>
      <c r="F13" s="186"/>
      <c r="G13" s="93" t="s">
        <v>741</v>
      </c>
      <c r="H13" s="94" t="s">
        <v>742</v>
      </c>
      <c r="I13" s="94" t="s">
        <v>743</v>
      </c>
      <c r="J13" s="94" t="s">
        <v>744</v>
      </c>
      <c r="K13" s="94" t="s">
        <v>739</v>
      </c>
      <c r="L13" s="94" t="s">
        <v>740</v>
      </c>
      <c r="M13" s="94" t="s">
        <v>745</v>
      </c>
      <c r="N13" s="94" t="s">
        <v>746</v>
      </c>
      <c r="O13" s="94" t="s">
        <v>747</v>
      </c>
      <c r="P13" s="94" t="s">
        <v>748</v>
      </c>
      <c r="Q13" s="95" t="s">
        <v>750</v>
      </c>
      <c r="R13" s="195"/>
      <c r="T13" s="57" t="s">
        <v>615</v>
      </c>
      <c r="U13" s="57" t="s">
        <v>616</v>
      </c>
      <c r="V13" s="57" t="s">
        <v>615</v>
      </c>
      <c r="W13" s="57" t="s">
        <v>616</v>
      </c>
      <c r="X13" s="57" t="s">
        <v>615</v>
      </c>
      <c r="Y13" s="57" t="s">
        <v>616</v>
      </c>
      <c r="Z13" s="57" t="s">
        <v>615</v>
      </c>
      <c r="AA13" s="57" t="s">
        <v>616</v>
      </c>
      <c r="AC13" s="3" t="s">
        <v>654</v>
      </c>
      <c r="AD13" s="65">
        <f>IFERROR(Z$10/'0.Product identification'!$C$8,0)</f>
        <v>0</v>
      </c>
      <c r="AE13" s="65">
        <f>IFERROR(AA$10/'0.Product identification'!$C$8,0)</f>
        <v>0</v>
      </c>
    </row>
    <row r="14" spans="2:31" ht="61" customHeight="1" thickBot="1" x14ac:dyDescent="0.4">
      <c r="B14" s="96" t="s">
        <v>731</v>
      </c>
      <c r="C14" s="96" t="s">
        <v>731</v>
      </c>
      <c r="D14" s="97" t="s">
        <v>732</v>
      </c>
      <c r="E14" s="97" t="s">
        <v>733</v>
      </c>
      <c r="F14" s="98" t="s">
        <v>734</v>
      </c>
      <c r="G14" s="191" t="s">
        <v>751</v>
      </c>
      <c r="H14" s="192"/>
      <c r="I14" s="192"/>
      <c r="J14" s="192"/>
      <c r="K14" s="192"/>
      <c r="L14" s="192"/>
      <c r="M14" s="192"/>
      <c r="N14" s="192"/>
      <c r="O14" s="192"/>
      <c r="P14" s="192"/>
      <c r="Q14" s="192"/>
      <c r="R14" s="195"/>
      <c r="S14" s="59"/>
      <c r="T14" s="6"/>
      <c r="U14" s="6"/>
      <c r="V14" s="6"/>
      <c r="W14" s="6"/>
      <c r="X14" s="6"/>
      <c r="Y14" s="6"/>
      <c r="Z14" s="6"/>
      <c r="AA14" s="6"/>
      <c r="AC14" s="3" t="s">
        <v>655</v>
      </c>
      <c r="AD14" s="65">
        <f>IFERROR(V$10/'0.Product identification'!$C$8,0)</f>
        <v>0</v>
      </c>
      <c r="AE14" s="65">
        <f>IFERROR(W$10/'0.Product identification'!$C$8,0)</f>
        <v>0</v>
      </c>
    </row>
    <row r="15" spans="2:31" x14ac:dyDescent="0.35">
      <c r="B15" s="34"/>
      <c r="C15" s="34"/>
      <c r="D15" s="27"/>
      <c r="E15" s="54"/>
      <c r="F15" s="52"/>
      <c r="G15" s="48"/>
      <c r="H15" s="48"/>
      <c r="I15" s="48"/>
      <c r="J15" s="48"/>
      <c r="K15" s="48"/>
      <c r="L15" s="48"/>
      <c r="M15" s="48"/>
      <c r="N15" s="48"/>
      <c r="O15" s="48"/>
      <c r="P15" s="55"/>
      <c r="Q15" s="69"/>
      <c r="R15" s="61"/>
      <c r="S15" s="60"/>
      <c r="T15" s="62">
        <f>$G15+$H15+$L15+IF(ISBLANK($E15),0,$F15*VLOOKUP($E15,'INFO_Materials recyclability'!$I$6:$M$14,2,0))</f>
        <v>0</v>
      </c>
      <c r="U15" s="62">
        <f>$I15+$J15+$K15+$M15+$N15+$O15+$P15+$Q15+$R15+IF(ISBLANK($E15),0,$F15*(1-VLOOKUP($E15,'INFO_Materials recyclability'!$I$6:$M$14,2,0)))</f>
        <v>0</v>
      </c>
      <c r="V15" s="62">
        <f>$G15+$H15+$K15+IF(ISBLANK($E15),0,$F15*VLOOKUP($E15,'INFO_Materials recyclability'!$I$6:$M$14,3,0))</f>
        <v>0</v>
      </c>
      <c r="W15" s="62">
        <f>$I15+$J15+$L15+$M15+$N15+$O15+$P15+$Q15+$R15+IF(ISBLANK($E15),0,$F15*(1-VLOOKUP($E15,'INFO_Materials recyclability'!$I$6:$M$14,3,0)))</f>
        <v>0</v>
      </c>
      <c r="X15" s="62">
        <f>$G15+$H15+$I15+IF(ISBLANK($E15),0,$F15*VLOOKUP($E15,'INFO_Materials recyclability'!$I$6:$M$14,4,0))</f>
        <v>0</v>
      </c>
      <c r="Y15" s="62">
        <f>$J15+$K15+$L15+$M15+$N15+$O15+$P15+$Q15+$R15+IF(ISBLANK($E15),0,$F15*(1-VLOOKUP($E15,'INFO_Materials recyclability'!$I$6:$M$14,4,0)))</f>
        <v>0</v>
      </c>
      <c r="Z15" s="62">
        <f>$G15+$H15+$I15+$J15+IF(ISBLANK($E15),0,$F15*VLOOKUP($E15,'INFO_Materials recyclability'!$I$6:$M$14,5,0))</f>
        <v>0</v>
      </c>
      <c r="AA15" s="62">
        <f>$K15+$L15+$M15+$N15+$O15+$P15+$Q15+$R15+IF(ISBLANK($E15),0,$F15*(1-VLOOKUP($E15,'INFO_Materials recyclability'!$I$6:$M$14,5,0)))</f>
        <v>0</v>
      </c>
      <c r="AC15" s="3" t="s">
        <v>656</v>
      </c>
      <c r="AD15" s="65">
        <f>IFERROR(X$10/'0.Product identification'!$C$8,0)</f>
        <v>0</v>
      </c>
      <c r="AE15" s="65">
        <f>IFERROR(Y$10/'0.Product identification'!$C$8,0)</f>
        <v>0</v>
      </c>
    </row>
    <row r="16" spans="2:31" x14ac:dyDescent="0.35">
      <c r="B16" s="5"/>
      <c r="C16" s="5"/>
      <c r="D16" s="26"/>
      <c r="E16" s="51"/>
      <c r="F16" s="53"/>
      <c r="G16" s="49"/>
      <c r="H16" s="49"/>
      <c r="I16" s="49"/>
      <c r="J16" s="49"/>
      <c r="K16" s="49"/>
      <c r="L16" s="49"/>
      <c r="M16" s="49"/>
      <c r="N16" s="49"/>
      <c r="O16" s="49"/>
      <c r="P16" s="56"/>
      <c r="Q16" s="70"/>
      <c r="R16" s="61"/>
      <c r="S16" s="60"/>
      <c r="T16" s="62">
        <f>$G16+$H16+$L16+IF(ISBLANK($E16),0,$F16*VLOOKUP($E16,'INFO_Materials recyclability'!$I$6:$M$14,2,0))</f>
        <v>0</v>
      </c>
      <c r="U16" s="62">
        <f>$I16+$J16+$K16+$M16+$N16+$O16+$P16+$Q16+$R16+IF(ISBLANK($E16),0,$F16*(1-VLOOKUP($E16,'INFO_Materials recyclability'!$I$6:$M$14,2,0)))</f>
        <v>0</v>
      </c>
      <c r="V16" s="62">
        <f>$G16+$H16+$K16+IF(ISBLANK($E16),0,$F16*VLOOKUP($E16,'INFO_Materials recyclability'!$I$6:$M$14,3,0))</f>
        <v>0</v>
      </c>
      <c r="W16" s="62">
        <f>$I16+$J16+$L16+$M16+$N16+$O16+$P16+$Q16+$R16+IF(ISBLANK($E16),0,$F16*(1-VLOOKUP($E16,'INFO_Materials recyclability'!$I$6:$M$14,3,0)))</f>
        <v>0</v>
      </c>
      <c r="X16" s="62">
        <f>$G16+$H16+$I16+IF(ISBLANK($E16),0,$F16*VLOOKUP($E16,'INFO_Materials recyclability'!$I$6:$M$14,4,0))</f>
        <v>0</v>
      </c>
      <c r="Y16" s="62">
        <f>$J16+$K16+$L16+$M16+$N16+$O16+$P16+$Q16+$R16+IF(ISBLANK($E16),0,$F16*(1-VLOOKUP($E16,'INFO_Materials recyclability'!$I$6:$M$14,4,0)))</f>
        <v>0</v>
      </c>
      <c r="Z16" s="62">
        <f>$G16+$H16+$I16+$J16+IF(ISBLANK($E16),0,$F16*VLOOKUP($E16,'INFO_Materials recyclability'!$I$6:$M$14,5,0))</f>
        <v>0</v>
      </c>
      <c r="AA16" s="62">
        <f>$K16+$L16+$M16+$N16+$O16+$P16+$Q16+$R16+IF(ISBLANK($E16),0,$F16*(1-VLOOKUP($E16,'INFO_Materials recyclability'!$I$6:$M$14,5,0)))</f>
        <v>0</v>
      </c>
      <c r="AC16" s="3" t="s">
        <v>657</v>
      </c>
      <c r="AD16" s="65">
        <f>IFERROR(X$10/'0.Product identification'!$C$8,0)</f>
        <v>0</v>
      </c>
      <c r="AE16" s="65">
        <f>IFERROR(Y$10/'0.Product identification'!$C$8,0)</f>
        <v>0</v>
      </c>
    </row>
    <row r="17" spans="2:31" x14ac:dyDescent="0.35">
      <c r="B17" s="5"/>
      <c r="C17" s="5"/>
      <c r="D17" s="26"/>
      <c r="E17" s="51"/>
      <c r="F17" s="53"/>
      <c r="G17" s="49"/>
      <c r="H17" s="49"/>
      <c r="I17" s="49"/>
      <c r="J17" s="49"/>
      <c r="K17" s="49"/>
      <c r="L17" s="49"/>
      <c r="M17" s="49"/>
      <c r="N17" s="49"/>
      <c r="O17" s="49"/>
      <c r="P17" s="56"/>
      <c r="Q17" s="70"/>
      <c r="R17" s="61"/>
      <c r="S17" s="60"/>
      <c r="T17" s="62">
        <f>$G17+$H17+$L17+IF(ISBLANK($E17),0,$F17*VLOOKUP($E17,'INFO_Materials recyclability'!$I$6:$M$14,2,0))</f>
        <v>0</v>
      </c>
      <c r="U17" s="62">
        <f>$I17+$J17+$K17+$M17+$N17+$O17+$P17+$Q17+$R17+IF(ISBLANK($E17),0,$F17*(1-VLOOKUP($E17,'INFO_Materials recyclability'!$I$6:$M$14,2,0)))</f>
        <v>0</v>
      </c>
      <c r="V17" s="62">
        <f>$G17+$H17+$K17+IF(ISBLANK($E17),0,$F17*VLOOKUP($E17,'INFO_Materials recyclability'!$I$6:$M$14,3,0))</f>
        <v>0</v>
      </c>
      <c r="W17" s="62">
        <f>$I17+$J17+$L17+$M17+$N17+$O17+$P17+$Q17+$R17+IF(ISBLANK($E17),0,$F17*(1-VLOOKUP($E17,'INFO_Materials recyclability'!$I$6:$M$14,3,0)))</f>
        <v>0</v>
      </c>
      <c r="X17" s="62">
        <f>$G17+$H17+$I17+IF(ISBLANK($E17),0,$F17*VLOOKUP($E17,'INFO_Materials recyclability'!$I$6:$M$14,4,0))</f>
        <v>0</v>
      </c>
      <c r="Y17" s="62">
        <f>$J17+$K17+$L17+$M17+$N17+$O17+$P17+$Q17+$R17+IF(ISBLANK($E17),0,$F17*(1-VLOOKUP($E17,'INFO_Materials recyclability'!$I$6:$M$14,4,0)))</f>
        <v>0</v>
      </c>
      <c r="Z17" s="62">
        <f>$G17+$H17+$I17+$J17+IF(ISBLANK($E17),0,$F17*VLOOKUP($E17,'INFO_Materials recyclability'!$I$6:$M$14,5,0))</f>
        <v>0</v>
      </c>
      <c r="AA17" s="62">
        <f>$K17+$L17+$M17+$N17+$O17+$P17+$Q17+$R17+IF(ISBLANK($E17),0,$F17*(1-VLOOKUP($E17,'INFO_Materials recyclability'!$I$6:$M$14,5,0)))</f>
        <v>0</v>
      </c>
      <c r="AC17" s="3" t="s">
        <v>658</v>
      </c>
      <c r="AD17" s="65">
        <f>IFERROR(X$10/'0.Product identification'!$C$8,0)</f>
        <v>0</v>
      </c>
      <c r="AE17" s="65">
        <f>IFERROR(Y$10/'0.Product identification'!$C$8,0)</f>
        <v>0</v>
      </c>
    </row>
    <row r="18" spans="2:31" x14ac:dyDescent="0.35">
      <c r="B18" s="5"/>
      <c r="C18" s="5"/>
      <c r="D18" s="26"/>
      <c r="E18" s="51"/>
      <c r="F18" s="53"/>
      <c r="G18" s="49"/>
      <c r="H18" s="49"/>
      <c r="I18" s="49"/>
      <c r="J18" s="49"/>
      <c r="K18" s="49"/>
      <c r="L18" s="49"/>
      <c r="M18" s="49"/>
      <c r="N18" s="49"/>
      <c r="O18" s="49"/>
      <c r="P18" s="56"/>
      <c r="Q18" s="70"/>
      <c r="R18" s="61"/>
      <c r="S18" s="60"/>
      <c r="T18" s="62">
        <f>$G18+$H18+$L18+IF(ISBLANK($E18),0,$F18*VLOOKUP($E18,'INFO_Materials recyclability'!$I$6:$M$14,2,0))</f>
        <v>0</v>
      </c>
      <c r="U18" s="62">
        <f>$I18+$J18+$K18+$M18+$N18+$O18+$P18+$Q18+$R18+IF(ISBLANK($E18),0,$F18*(1-VLOOKUP($E18,'INFO_Materials recyclability'!$I$6:$M$14,2,0)))</f>
        <v>0</v>
      </c>
      <c r="V18" s="62">
        <f>$G18+$H18+$K18+IF(ISBLANK($E18),0,$F18*VLOOKUP($E18,'INFO_Materials recyclability'!$I$6:$M$14,3,0))</f>
        <v>0</v>
      </c>
      <c r="W18" s="62">
        <f>$I18+$J18+$L18+$M18+$N18+$O18+$P18+$Q18+$R18+IF(ISBLANK($E18),0,$F18*(1-VLOOKUP($E18,'INFO_Materials recyclability'!$I$6:$M$14,3,0)))</f>
        <v>0</v>
      </c>
      <c r="X18" s="62">
        <f>$G18+$H18+$I18+IF(ISBLANK($E18),0,$F18*VLOOKUP($E18,'INFO_Materials recyclability'!$I$6:$M$14,4,0))</f>
        <v>0</v>
      </c>
      <c r="Y18" s="62">
        <f>$J18+$K18+$L18+$M18+$N18+$O18+$P18+$Q18+$R18+IF(ISBLANK($E18),0,$F18*(1-VLOOKUP($E18,'INFO_Materials recyclability'!$I$6:$M$14,4,0)))</f>
        <v>0</v>
      </c>
      <c r="Z18" s="62">
        <f>$G18+$H18+$I18+$J18+IF(ISBLANK($E18),0,$F18*VLOOKUP($E18,'INFO_Materials recyclability'!$I$6:$M$14,5,0))</f>
        <v>0</v>
      </c>
      <c r="AA18" s="62">
        <f>$K18+$L18+$M18+$N18+$O18+$P18+$Q18+$R18+IF(ISBLANK($E18),0,$F18*(1-VLOOKUP($E18,'INFO_Materials recyclability'!$I$6:$M$14,5,0)))</f>
        <v>0</v>
      </c>
      <c r="AC18" s="3" t="s">
        <v>659</v>
      </c>
      <c r="AD18" s="65">
        <f>IFERROR(V$10/'0.Product identification'!$C$8,0)</f>
        <v>0</v>
      </c>
      <c r="AE18" s="65">
        <f>IFERROR(W$10/'0.Product identification'!$C$8,0)</f>
        <v>0</v>
      </c>
    </row>
    <row r="19" spans="2:31" x14ac:dyDescent="0.35">
      <c r="B19" s="5"/>
      <c r="C19" s="5"/>
      <c r="D19" s="26"/>
      <c r="E19" s="51"/>
      <c r="F19" s="53"/>
      <c r="G19" s="49"/>
      <c r="H19" s="49"/>
      <c r="I19" s="49"/>
      <c r="J19" s="49"/>
      <c r="K19" s="49"/>
      <c r="L19" s="49"/>
      <c r="M19" s="49"/>
      <c r="N19" s="49"/>
      <c r="O19" s="49"/>
      <c r="P19" s="56"/>
      <c r="Q19" s="70"/>
      <c r="R19" s="61"/>
      <c r="S19" s="60"/>
      <c r="T19" s="62">
        <f>$G19+$H19+$L19+IF(ISBLANK($E19),0,$F19*VLOOKUP($E19,'INFO_Materials recyclability'!$I$6:$M$14,2,0))</f>
        <v>0</v>
      </c>
      <c r="U19" s="62">
        <f>$I19+$J19+$K19+$M19+$N19+$O19+$P19+$Q19+$R19+IF(ISBLANK($E19),0,$F19*(1-VLOOKUP($E19,'INFO_Materials recyclability'!$I$6:$M$14,2,0)))</f>
        <v>0</v>
      </c>
      <c r="V19" s="62">
        <f>$G19+$H19+$K19+IF(ISBLANK($E19),0,$F19*VLOOKUP($E19,'INFO_Materials recyclability'!$I$6:$M$14,3,0))</f>
        <v>0</v>
      </c>
      <c r="W19" s="62">
        <f>$I19+$J19+$L19+$M19+$N19+$O19+$P19+$Q19+$R19+IF(ISBLANK($E19),0,$F19*(1-VLOOKUP($E19,'INFO_Materials recyclability'!$I$6:$M$14,3,0)))</f>
        <v>0</v>
      </c>
      <c r="X19" s="62">
        <f>$G19+$H19+$I19+IF(ISBLANK($E19),0,$F19*VLOOKUP($E19,'INFO_Materials recyclability'!$I$6:$M$14,4,0))</f>
        <v>0</v>
      </c>
      <c r="Y19" s="62">
        <f>$J19+$K19+$L19+$M19+$N19+$O19+$P19+$Q19+$R19+IF(ISBLANK($E19),0,$F19*(1-VLOOKUP($E19,'INFO_Materials recyclability'!$I$6:$M$14,4,0)))</f>
        <v>0</v>
      </c>
      <c r="Z19" s="62">
        <f>$G19+$H19+$I19+$J19+IF(ISBLANK($E19),0,$F19*VLOOKUP($E19,'INFO_Materials recyclability'!$I$6:$M$14,5,0))</f>
        <v>0</v>
      </c>
      <c r="AA19" s="62">
        <f>$K19+$L19+$M19+$N19+$O19+$P19+$Q19+$R19+IF(ISBLANK($E19),0,$F19*(1-VLOOKUP($E19,'INFO_Materials recyclability'!$I$6:$M$14,5,0)))</f>
        <v>0</v>
      </c>
      <c r="AC19" s="3" t="s">
        <v>651</v>
      </c>
      <c r="AD19" s="66">
        <v>0</v>
      </c>
      <c r="AE19" s="66">
        <v>0</v>
      </c>
    </row>
    <row r="20" spans="2:31" x14ac:dyDescent="0.35">
      <c r="B20" s="5"/>
      <c r="C20" s="5"/>
      <c r="D20" s="26"/>
      <c r="E20" s="51"/>
      <c r="F20" s="53"/>
      <c r="G20" s="49"/>
      <c r="H20" s="49"/>
      <c r="I20" s="49"/>
      <c r="J20" s="49"/>
      <c r="K20" s="49"/>
      <c r="L20" s="49"/>
      <c r="M20" s="49"/>
      <c r="N20" s="49"/>
      <c r="O20" s="49"/>
      <c r="P20" s="56"/>
      <c r="Q20" s="70"/>
      <c r="R20" s="61"/>
      <c r="S20" s="60"/>
      <c r="T20" s="62">
        <f>$G20+$H20+$L20+IF(ISBLANK($E20),0,$F20*VLOOKUP($E20,'INFO_Materials recyclability'!$I$6:$M$14,2,0))</f>
        <v>0</v>
      </c>
      <c r="U20" s="62">
        <f>$I20+$J20+$K20+$M20+$N20+$O20+$P20+$Q20+$R20+IF(ISBLANK($E20),0,$F20*(1-VLOOKUP($E20,'INFO_Materials recyclability'!$I$6:$M$14,2,0)))</f>
        <v>0</v>
      </c>
      <c r="V20" s="62">
        <f>$G20+$H20+$K20+IF(ISBLANK($E20),0,$F20*VLOOKUP($E20,'INFO_Materials recyclability'!$I$6:$M$14,3,0))</f>
        <v>0</v>
      </c>
      <c r="W20" s="62">
        <f>$I20+$J20+$L20+$M20+$N20+$O20+$P20+$Q20+$R20+IF(ISBLANK($E20),0,$F20*(1-VLOOKUP($E20,'INFO_Materials recyclability'!$I$6:$M$14,3,0)))</f>
        <v>0</v>
      </c>
      <c r="X20" s="62">
        <f>$G20+$H20+$I20+IF(ISBLANK($E20),0,$F20*VLOOKUP($E20,'INFO_Materials recyclability'!$I$6:$M$14,4,0))</f>
        <v>0</v>
      </c>
      <c r="Y20" s="62">
        <f>$J20+$K20+$L20+$M20+$N20+$O20+$P20+$Q20+$R20+IF(ISBLANK($E20),0,$F20*(1-VLOOKUP($E20,'INFO_Materials recyclability'!$I$6:$M$14,4,0)))</f>
        <v>0</v>
      </c>
      <c r="Z20" s="62">
        <f>$G20+$H20+$I20+$J20+IF(ISBLANK($E20),0,$F20*VLOOKUP($E20,'INFO_Materials recyclability'!$I$6:$M$14,5,0))</f>
        <v>0</v>
      </c>
      <c r="AA20" s="62">
        <f>$K20+$L20+$M20+$N20+$O20+$P20+$Q20+$R20+IF(ISBLANK($E20),0,$F20*(1-VLOOKUP($E20,'INFO_Materials recyclability'!$I$6:$M$14,5,0)))</f>
        <v>0</v>
      </c>
    </row>
    <row r="21" spans="2:31" x14ac:dyDescent="0.35">
      <c r="B21" s="5"/>
      <c r="C21" s="5"/>
      <c r="D21" s="26"/>
      <c r="E21" s="51"/>
      <c r="F21" s="53"/>
      <c r="G21" s="49"/>
      <c r="H21" s="49"/>
      <c r="I21" s="49"/>
      <c r="J21" s="49"/>
      <c r="K21" s="49"/>
      <c r="L21" s="49"/>
      <c r="M21" s="49"/>
      <c r="N21" s="49"/>
      <c r="O21" s="49"/>
      <c r="P21" s="56"/>
      <c r="Q21" s="70"/>
      <c r="R21" s="61"/>
      <c r="S21" s="60"/>
      <c r="T21" s="62">
        <f>$G21+$H21+$L21+IF(ISBLANK($E21),0,$F21*VLOOKUP($E21,'INFO_Materials recyclability'!$I$6:$M$14,2,0))</f>
        <v>0</v>
      </c>
      <c r="U21" s="62">
        <f>$I21+$J21+$K21+$M21+$N21+$O21+$P21+$Q21+$R21+IF(ISBLANK($E21),0,$F21*(1-VLOOKUP($E21,'INFO_Materials recyclability'!$I$6:$M$14,2,0)))</f>
        <v>0</v>
      </c>
      <c r="V21" s="62">
        <f>$G21+$H21+$K21+IF(ISBLANK($E21),0,$F21*VLOOKUP($E21,'INFO_Materials recyclability'!$I$6:$M$14,3,0))</f>
        <v>0</v>
      </c>
      <c r="W21" s="62">
        <f>$I21+$J21+$L21+$M21+$N21+$O21+$P21+$Q21+$R21+IF(ISBLANK($E21),0,$F21*(1-VLOOKUP($E21,'INFO_Materials recyclability'!$I$6:$M$14,3,0)))</f>
        <v>0</v>
      </c>
      <c r="X21" s="62">
        <f>$G21+$H21+$I21+IF(ISBLANK($E21),0,$F21*VLOOKUP($E21,'INFO_Materials recyclability'!$I$6:$M$14,4,0))</f>
        <v>0</v>
      </c>
      <c r="Y21" s="62">
        <f>$J21+$K21+$L21+$M21+$N21+$O21+$P21+$Q21+$R21+IF(ISBLANK($E21),0,$F21*(1-VLOOKUP($E21,'INFO_Materials recyclability'!$I$6:$M$14,4,0)))</f>
        <v>0</v>
      </c>
      <c r="Z21" s="62">
        <f>$G21+$H21+$I21+$J21+IF(ISBLANK($E21),0,$F21*VLOOKUP($E21,'INFO_Materials recyclability'!$I$6:$M$14,5,0))</f>
        <v>0</v>
      </c>
      <c r="AA21" s="62">
        <f>$K21+$L21+$M21+$N21+$O21+$P21+$Q21+$R21+IF(ISBLANK($E21),0,$F21*(1-VLOOKUP($E21,'INFO_Materials recyclability'!$I$6:$M$14,5,0)))</f>
        <v>0</v>
      </c>
    </row>
    <row r="22" spans="2:31" x14ac:dyDescent="0.35">
      <c r="B22" s="5"/>
      <c r="C22" s="5"/>
      <c r="D22" s="26"/>
      <c r="E22" s="51"/>
      <c r="F22" s="53"/>
      <c r="G22" s="49"/>
      <c r="H22" s="49"/>
      <c r="I22" s="49"/>
      <c r="J22" s="49"/>
      <c r="K22" s="49"/>
      <c r="L22" s="49"/>
      <c r="M22" s="49"/>
      <c r="N22" s="49"/>
      <c r="O22" s="49"/>
      <c r="P22" s="56"/>
      <c r="Q22" s="70"/>
      <c r="R22" s="61"/>
      <c r="S22" s="60"/>
      <c r="T22" s="62">
        <f>$G22+$H22+$L22+IF(ISBLANK($E22),0,$F22*VLOOKUP($E22,'INFO_Materials recyclability'!$I$6:$M$14,2,0))</f>
        <v>0</v>
      </c>
      <c r="U22" s="62">
        <f>$I22+$J22+$K22+$M22+$N22+$O22+$P22+$Q22+$R22+IF(ISBLANK($E22),0,$F22*(1-VLOOKUP($E22,'INFO_Materials recyclability'!$I$6:$M$14,2,0)))</f>
        <v>0</v>
      </c>
      <c r="V22" s="62">
        <f>$G22+$H22+$K22+IF(ISBLANK($E22),0,$F22*VLOOKUP($E22,'INFO_Materials recyclability'!$I$6:$M$14,3,0))</f>
        <v>0</v>
      </c>
      <c r="W22" s="62">
        <f>$I22+$J22+$L22+$M22+$N22+$O22+$P22+$Q22+$R22+IF(ISBLANK($E22),0,$F22*(1-VLOOKUP($E22,'INFO_Materials recyclability'!$I$6:$M$14,3,0)))</f>
        <v>0</v>
      </c>
      <c r="X22" s="62">
        <f>$G22+$H22+$I22+IF(ISBLANK($E22),0,$F22*VLOOKUP($E22,'INFO_Materials recyclability'!$I$6:$M$14,4,0))</f>
        <v>0</v>
      </c>
      <c r="Y22" s="62">
        <f>$J22+$K22+$L22+$M22+$N22+$O22+$P22+$Q22+$R22+IF(ISBLANK($E22),0,$F22*(1-VLOOKUP($E22,'INFO_Materials recyclability'!$I$6:$M$14,4,0)))</f>
        <v>0</v>
      </c>
      <c r="Z22" s="62">
        <f>$G22+$H22+$I22+$J22+IF(ISBLANK($E22),0,$F22*VLOOKUP($E22,'INFO_Materials recyclability'!$I$6:$M$14,5,0))</f>
        <v>0</v>
      </c>
      <c r="AA22" s="62">
        <f>$K22+$L22+$M22+$N22+$O22+$P22+$Q22+$R22+IF(ISBLANK($E22),0,$F22*(1-VLOOKUP($E22,'INFO_Materials recyclability'!$I$6:$M$14,5,0)))</f>
        <v>0</v>
      </c>
    </row>
    <row r="23" spans="2:31" x14ac:dyDescent="0.35">
      <c r="B23" s="5"/>
      <c r="C23" s="5"/>
      <c r="D23" s="26"/>
      <c r="E23" s="51"/>
      <c r="F23" s="53"/>
      <c r="G23" s="49"/>
      <c r="H23" s="49"/>
      <c r="I23" s="49"/>
      <c r="J23" s="49"/>
      <c r="K23" s="49"/>
      <c r="L23" s="49"/>
      <c r="M23" s="49"/>
      <c r="N23" s="49"/>
      <c r="O23" s="49"/>
      <c r="P23" s="56"/>
      <c r="Q23" s="70"/>
      <c r="R23" s="61"/>
      <c r="S23" s="60"/>
      <c r="T23" s="62">
        <f>$G23+$H23+$L23+IF(ISBLANK($E23),0,$F23*VLOOKUP($E23,'INFO_Materials recyclability'!$I$6:$M$14,2,0))</f>
        <v>0</v>
      </c>
      <c r="U23" s="62">
        <f>$I23+$J23+$K23+$M23+$N23+$O23+$P23+$Q23+$R23+IF(ISBLANK($E23),0,$F23*(1-VLOOKUP($E23,'INFO_Materials recyclability'!$I$6:$M$14,2,0)))</f>
        <v>0</v>
      </c>
      <c r="V23" s="62">
        <f>$G23+$H23+$K23+IF(ISBLANK($E23),0,$F23*VLOOKUP($E23,'INFO_Materials recyclability'!$I$6:$M$14,3,0))</f>
        <v>0</v>
      </c>
      <c r="W23" s="62">
        <f>$I23+$J23+$L23+$M23+$N23+$O23+$P23+$Q23+$R23+IF(ISBLANK($E23),0,$F23*(1-VLOOKUP($E23,'INFO_Materials recyclability'!$I$6:$M$14,3,0)))</f>
        <v>0</v>
      </c>
      <c r="X23" s="62">
        <f>$G23+$H23+$I23+IF(ISBLANK($E23),0,$F23*VLOOKUP($E23,'INFO_Materials recyclability'!$I$6:$M$14,4,0))</f>
        <v>0</v>
      </c>
      <c r="Y23" s="62">
        <f>$J23+$K23+$L23+$M23+$N23+$O23+$P23+$Q23+$R23+IF(ISBLANK($E23),0,$F23*(1-VLOOKUP($E23,'INFO_Materials recyclability'!$I$6:$M$14,4,0)))</f>
        <v>0</v>
      </c>
      <c r="Z23" s="62">
        <f>$G23+$H23+$I23+$J23+IF(ISBLANK($E23),0,$F23*VLOOKUP($E23,'INFO_Materials recyclability'!$I$6:$M$14,5,0))</f>
        <v>0</v>
      </c>
      <c r="AA23" s="62">
        <f>$K23+$L23+$M23+$N23+$O23+$P23+$Q23+$R23+IF(ISBLANK($E23),0,$F23*(1-VLOOKUP($E23,'INFO_Materials recyclability'!$I$6:$M$14,5,0)))</f>
        <v>0</v>
      </c>
    </row>
    <row r="24" spans="2:31" x14ac:dyDescent="0.35">
      <c r="B24" s="5"/>
      <c r="C24" s="5"/>
      <c r="D24" s="26"/>
      <c r="E24" s="51"/>
      <c r="F24" s="53"/>
      <c r="G24" s="49"/>
      <c r="H24" s="49"/>
      <c r="I24" s="49"/>
      <c r="J24" s="49"/>
      <c r="K24" s="49"/>
      <c r="L24" s="49"/>
      <c r="M24" s="49"/>
      <c r="N24" s="49"/>
      <c r="O24" s="49"/>
      <c r="P24" s="56"/>
      <c r="Q24" s="70"/>
      <c r="R24" s="61"/>
      <c r="S24" s="60"/>
      <c r="T24" s="62">
        <f>$G24+$H24+$L24+IF(ISBLANK($E24),0,$F24*VLOOKUP($E24,'INFO_Materials recyclability'!$I$6:$M$14,2,0))</f>
        <v>0</v>
      </c>
      <c r="U24" s="62">
        <f>$I24+$J24+$K24+$M24+$N24+$O24+$P24+$Q24+$R24+IF(ISBLANK($E24),0,$F24*(1-VLOOKUP($E24,'INFO_Materials recyclability'!$I$6:$M$14,2,0)))</f>
        <v>0</v>
      </c>
      <c r="V24" s="62">
        <f>$G24+$H24+$K24+IF(ISBLANK($E24),0,$F24*VLOOKUP($E24,'INFO_Materials recyclability'!$I$6:$M$14,3,0))</f>
        <v>0</v>
      </c>
      <c r="W24" s="62">
        <f>$I24+$J24+$L24+$M24+$N24+$O24+$P24+$Q24+$R24+IF(ISBLANK($E24),0,$F24*(1-VLOOKUP($E24,'INFO_Materials recyclability'!$I$6:$M$14,3,0)))</f>
        <v>0</v>
      </c>
      <c r="X24" s="62">
        <f>$G24+$H24+$I24+IF(ISBLANK($E24),0,$F24*VLOOKUP($E24,'INFO_Materials recyclability'!$I$6:$M$14,4,0))</f>
        <v>0</v>
      </c>
      <c r="Y24" s="62">
        <f>$J24+$K24+$L24+$M24+$N24+$O24+$P24+$Q24+$R24+IF(ISBLANK($E24),0,$F24*(1-VLOOKUP($E24,'INFO_Materials recyclability'!$I$6:$M$14,4,0)))</f>
        <v>0</v>
      </c>
      <c r="Z24" s="62">
        <f>$G24+$H24+$I24+$J24+IF(ISBLANK($E24),0,$F24*VLOOKUP($E24,'INFO_Materials recyclability'!$I$6:$M$14,5,0))</f>
        <v>0</v>
      </c>
      <c r="AA24" s="62">
        <f>$K24+$L24+$M24+$N24+$O24+$P24+$Q24+$R24+IF(ISBLANK($E24),0,$F24*(1-VLOOKUP($E24,'INFO_Materials recyclability'!$I$6:$M$14,5,0)))</f>
        <v>0</v>
      </c>
    </row>
    <row r="25" spans="2:31" x14ac:dyDescent="0.35">
      <c r="B25" s="5"/>
      <c r="C25" s="5"/>
      <c r="D25" s="26"/>
      <c r="E25" s="51"/>
      <c r="F25" s="53"/>
      <c r="G25" s="49"/>
      <c r="H25" s="49"/>
      <c r="I25" s="49"/>
      <c r="J25" s="49"/>
      <c r="K25" s="49"/>
      <c r="L25" s="49"/>
      <c r="M25" s="49"/>
      <c r="N25" s="49"/>
      <c r="O25" s="49"/>
      <c r="P25" s="56"/>
      <c r="Q25" s="70"/>
      <c r="R25" s="61"/>
      <c r="S25" s="60"/>
      <c r="T25" s="62">
        <f>$G25+$H25+$L25+IF(ISBLANK($E25),0,$F25*VLOOKUP($E25,'INFO_Materials recyclability'!$I$6:$M$14,2,0))</f>
        <v>0</v>
      </c>
      <c r="U25" s="62">
        <f>$I25+$J25+$K25+$M25+$N25+$O25+$P25+$Q25+$R25+IF(ISBLANK($E25),0,$F25*(1-VLOOKUP($E25,'INFO_Materials recyclability'!$I$6:$M$14,2,0)))</f>
        <v>0</v>
      </c>
      <c r="V25" s="62">
        <f>$G25+$H25+$K25+IF(ISBLANK($E25),0,$F25*VLOOKUP($E25,'INFO_Materials recyclability'!$I$6:$M$14,3,0))</f>
        <v>0</v>
      </c>
      <c r="W25" s="62">
        <f>$I25+$J25+$L25+$M25+$N25+$O25+$P25+$Q25+$R25+IF(ISBLANK($E25),0,$F25*(1-VLOOKUP($E25,'INFO_Materials recyclability'!$I$6:$M$14,3,0)))</f>
        <v>0</v>
      </c>
      <c r="X25" s="62">
        <f>$G25+$H25+$I25+IF(ISBLANK($E25),0,$F25*VLOOKUP($E25,'INFO_Materials recyclability'!$I$6:$M$14,4,0))</f>
        <v>0</v>
      </c>
      <c r="Y25" s="62">
        <f>$J25+$K25+$L25+$M25+$N25+$O25+$P25+$Q25+$R25+IF(ISBLANK($E25),0,$F25*(1-VLOOKUP($E25,'INFO_Materials recyclability'!$I$6:$M$14,4,0)))</f>
        <v>0</v>
      </c>
      <c r="Z25" s="62">
        <f>$G25+$H25+$I25+$J25+IF(ISBLANK($E25),0,$F25*VLOOKUP($E25,'INFO_Materials recyclability'!$I$6:$M$14,5,0))</f>
        <v>0</v>
      </c>
      <c r="AA25" s="62">
        <f>$K25+$L25+$M25+$N25+$O25+$P25+$Q25+$R25+IF(ISBLANK($E25),0,$F25*(1-VLOOKUP($E25,'INFO_Materials recyclability'!$I$6:$M$14,5,0)))</f>
        <v>0</v>
      </c>
    </row>
    <row r="26" spans="2:31" x14ac:dyDescent="0.35">
      <c r="B26" s="5"/>
      <c r="C26" s="5"/>
      <c r="D26" s="26"/>
      <c r="E26" s="51"/>
      <c r="F26" s="53"/>
      <c r="G26" s="49"/>
      <c r="H26" s="49"/>
      <c r="I26" s="49"/>
      <c r="J26" s="49"/>
      <c r="K26" s="49"/>
      <c r="L26" s="49"/>
      <c r="M26" s="49"/>
      <c r="N26" s="49"/>
      <c r="O26" s="49"/>
      <c r="P26" s="56"/>
      <c r="Q26" s="70"/>
      <c r="R26" s="61"/>
      <c r="S26" s="60"/>
      <c r="T26" s="62">
        <f>$G26+$H26+$L26+IF(ISBLANK($E26),0,$F26*VLOOKUP($E26,'INFO_Materials recyclability'!$I$6:$M$14,2,0))</f>
        <v>0</v>
      </c>
      <c r="U26" s="62">
        <f>$I26+$J26+$K26+$M26+$N26+$O26+$P26+$Q26+$R26+IF(ISBLANK($E26),0,$F26*(1-VLOOKUP($E26,'INFO_Materials recyclability'!$I$6:$M$14,2,0)))</f>
        <v>0</v>
      </c>
      <c r="V26" s="62">
        <f>$G26+$H26+$K26+IF(ISBLANK($E26),0,$F26*VLOOKUP($E26,'INFO_Materials recyclability'!$I$6:$M$14,3,0))</f>
        <v>0</v>
      </c>
      <c r="W26" s="62">
        <f>$I26+$J26+$L26+$M26+$N26+$O26+$P26+$Q26+$R26+IF(ISBLANK($E26),0,$F26*(1-VLOOKUP($E26,'INFO_Materials recyclability'!$I$6:$M$14,3,0)))</f>
        <v>0</v>
      </c>
      <c r="X26" s="62">
        <f>$G26+$H26+$I26+IF(ISBLANK($E26),0,$F26*VLOOKUP($E26,'INFO_Materials recyclability'!$I$6:$M$14,4,0))</f>
        <v>0</v>
      </c>
      <c r="Y26" s="62">
        <f>$J26+$K26+$L26+$M26+$N26+$O26+$P26+$Q26+$R26+IF(ISBLANK($E26),0,$F26*(1-VLOOKUP($E26,'INFO_Materials recyclability'!$I$6:$M$14,4,0)))</f>
        <v>0</v>
      </c>
      <c r="Z26" s="62">
        <f>$G26+$H26+$I26+$J26+IF(ISBLANK($E26),0,$F26*VLOOKUP($E26,'INFO_Materials recyclability'!$I$6:$M$14,5,0))</f>
        <v>0</v>
      </c>
      <c r="AA26" s="62">
        <f>$K26+$L26+$M26+$N26+$O26+$P26+$Q26+$R26+IF(ISBLANK($E26),0,$F26*(1-VLOOKUP($E26,'INFO_Materials recyclability'!$I$6:$M$14,5,0)))</f>
        <v>0</v>
      </c>
    </row>
    <row r="27" spans="2:31" x14ac:dyDescent="0.35">
      <c r="B27" s="5"/>
      <c r="C27" s="5"/>
      <c r="D27" s="26"/>
      <c r="E27" s="51"/>
      <c r="F27" s="53"/>
      <c r="G27" s="49"/>
      <c r="H27" s="49"/>
      <c r="I27" s="49"/>
      <c r="J27" s="49"/>
      <c r="K27" s="49"/>
      <c r="L27" s="49"/>
      <c r="M27" s="49"/>
      <c r="N27" s="49"/>
      <c r="O27" s="49"/>
      <c r="P27" s="56"/>
      <c r="Q27" s="70"/>
      <c r="R27" s="61"/>
      <c r="S27" s="60"/>
      <c r="T27" s="62">
        <f>$G27+$H27+$L27+IF(ISBLANK($E27),0,$F27*VLOOKUP($E27,'INFO_Materials recyclability'!$I$6:$M$14,2,0))</f>
        <v>0</v>
      </c>
      <c r="U27" s="62">
        <f>$I27+$J27+$K27+$M27+$N27+$O27+$P27+$Q27+$R27+IF(ISBLANK($E27),0,$F27*(1-VLOOKUP($E27,'INFO_Materials recyclability'!$I$6:$M$14,2,0)))</f>
        <v>0</v>
      </c>
      <c r="V27" s="62">
        <f>$G27+$H27+$K27+IF(ISBLANK($E27),0,$F27*VLOOKUP($E27,'INFO_Materials recyclability'!$I$6:$M$14,3,0))</f>
        <v>0</v>
      </c>
      <c r="W27" s="62">
        <f>$I27+$J27+$L27+$M27+$N27+$O27+$P27+$Q27+$R27+IF(ISBLANK($E27),0,$F27*(1-VLOOKUP($E27,'INFO_Materials recyclability'!$I$6:$M$14,3,0)))</f>
        <v>0</v>
      </c>
      <c r="X27" s="62">
        <f>$G27+$H27+$I27+IF(ISBLANK($E27),0,$F27*VLOOKUP($E27,'INFO_Materials recyclability'!$I$6:$M$14,4,0))</f>
        <v>0</v>
      </c>
      <c r="Y27" s="62">
        <f>$J27+$K27+$L27+$M27+$N27+$O27+$P27+$Q27+$R27+IF(ISBLANK($E27),0,$F27*(1-VLOOKUP($E27,'INFO_Materials recyclability'!$I$6:$M$14,4,0)))</f>
        <v>0</v>
      </c>
      <c r="Z27" s="62">
        <f>$G27+$H27+$I27+$J27+IF(ISBLANK($E27),0,$F27*VLOOKUP($E27,'INFO_Materials recyclability'!$I$6:$M$14,5,0))</f>
        <v>0</v>
      </c>
      <c r="AA27" s="62">
        <f>$K27+$L27+$M27+$N27+$O27+$P27+$Q27+$R27+IF(ISBLANK($E27),0,$F27*(1-VLOOKUP($E27,'INFO_Materials recyclability'!$I$6:$M$14,5,0)))</f>
        <v>0</v>
      </c>
    </row>
    <row r="28" spans="2:31" x14ac:dyDescent="0.35">
      <c r="B28" s="5"/>
      <c r="C28" s="5"/>
      <c r="D28" s="26"/>
      <c r="E28" s="51"/>
      <c r="F28" s="53"/>
      <c r="G28" s="49"/>
      <c r="H28" s="49"/>
      <c r="I28" s="49"/>
      <c r="J28" s="49"/>
      <c r="K28" s="49"/>
      <c r="L28" s="49"/>
      <c r="M28" s="49"/>
      <c r="N28" s="49"/>
      <c r="O28" s="49"/>
      <c r="P28" s="56"/>
      <c r="Q28" s="70"/>
      <c r="R28" s="61"/>
      <c r="S28" s="60"/>
      <c r="T28" s="62">
        <f>$G28+$H28+$L28+IF(ISBLANK($E28),0,$F28*VLOOKUP($E28,'INFO_Materials recyclability'!$I$6:$M$14,2,0))</f>
        <v>0</v>
      </c>
      <c r="U28" s="62">
        <f>$I28+$J28+$K28+$M28+$N28+$O28+$P28+$Q28+$R28+IF(ISBLANK($E28),0,$F28*(1-VLOOKUP($E28,'INFO_Materials recyclability'!$I$6:$M$14,2,0)))</f>
        <v>0</v>
      </c>
      <c r="V28" s="62">
        <f>$G28+$H28+$K28+IF(ISBLANK($E28),0,$F28*VLOOKUP($E28,'INFO_Materials recyclability'!$I$6:$M$14,3,0))</f>
        <v>0</v>
      </c>
      <c r="W28" s="62">
        <f>$I28+$J28+$L28+$M28+$N28+$O28+$P28+$Q28+$R28+IF(ISBLANK($E28),0,$F28*(1-VLOOKUP($E28,'INFO_Materials recyclability'!$I$6:$M$14,3,0)))</f>
        <v>0</v>
      </c>
      <c r="X28" s="62">
        <f>$G28+$H28+$I28+IF(ISBLANK($E28),0,$F28*VLOOKUP($E28,'INFO_Materials recyclability'!$I$6:$M$14,4,0))</f>
        <v>0</v>
      </c>
      <c r="Y28" s="62">
        <f>$J28+$K28+$L28+$M28+$N28+$O28+$P28+$Q28+$R28+IF(ISBLANK($E28),0,$F28*(1-VLOOKUP($E28,'INFO_Materials recyclability'!$I$6:$M$14,4,0)))</f>
        <v>0</v>
      </c>
      <c r="Z28" s="62">
        <f>$G28+$H28+$I28+$J28+IF(ISBLANK($E28),0,$F28*VLOOKUP($E28,'INFO_Materials recyclability'!$I$6:$M$14,5,0))</f>
        <v>0</v>
      </c>
      <c r="AA28" s="62">
        <f>$K28+$L28+$M28+$N28+$O28+$P28+$Q28+$R28+IF(ISBLANK($E28),0,$F28*(1-VLOOKUP($E28,'INFO_Materials recyclability'!$I$6:$M$14,5,0)))</f>
        <v>0</v>
      </c>
    </row>
    <row r="29" spans="2:31" x14ac:dyDescent="0.35">
      <c r="B29" s="5"/>
      <c r="C29" s="5"/>
      <c r="D29" s="26"/>
      <c r="E29" s="51"/>
      <c r="F29" s="53"/>
      <c r="G29" s="49"/>
      <c r="H29" s="49"/>
      <c r="I29" s="49"/>
      <c r="J29" s="49"/>
      <c r="K29" s="49"/>
      <c r="L29" s="49"/>
      <c r="M29" s="49"/>
      <c r="N29" s="49"/>
      <c r="O29" s="49"/>
      <c r="P29" s="56"/>
      <c r="Q29" s="70"/>
      <c r="R29" s="61"/>
      <c r="S29" s="60"/>
      <c r="T29" s="62">
        <f>$G29+$H29+$L29+IF(ISBLANK($E29),0,$F29*VLOOKUP($E29,'INFO_Materials recyclability'!$I$6:$M$14,2,0))</f>
        <v>0</v>
      </c>
      <c r="U29" s="62">
        <f>$I29+$J29+$K29+$M29+$N29+$O29+$P29+$Q29+$R29+IF(ISBLANK($E29),0,$F29*(1-VLOOKUP($E29,'INFO_Materials recyclability'!$I$6:$M$14,2,0)))</f>
        <v>0</v>
      </c>
      <c r="V29" s="62">
        <f>$G29+$H29+$K29+IF(ISBLANK($E29),0,$F29*VLOOKUP($E29,'INFO_Materials recyclability'!$I$6:$M$14,3,0))</f>
        <v>0</v>
      </c>
      <c r="W29" s="62">
        <f>$I29+$J29+$L29+$M29+$N29+$O29+$P29+$Q29+$R29+IF(ISBLANK($E29),0,$F29*(1-VLOOKUP($E29,'INFO_Materials recyclability'!$I$6:$M$14,3,0)))</f>
        <v>0</v>
      </c>
      <c r="X29" s="62">
        <f>$G29+$H29+$I29+IF(ISBLANK($E29),0,$F29*VLOOKUP($E29,'INFO_Materials recyclability'!$I$6:$M$14,4,0))</f>
        <v>0</v>
      </c>
      <c r="Y29" s="62">
        <f>$J29+$K29+$L29+$M29+$N29+$O29+$P29+$Q29+$R29+IF(ISBLANK($E29),0,$F29*(1-VLOOKUP($E29,'INFO_Materials recyclability'!$I$6:$M$14,4,0)))</f>
        <v>0</v>
      </c>
      <c r="Z29" s="62">
        <f>$G29+$H29+$I29+$J29+IF(ISBLANK($E29),0,$F29*VLOOKUP($E29,'INFO_Materials recyclability'!$I$6:$M$14,5,0))</f>
        <v>0</v>
      </c>
      <c r="AA29" s="62">
        <f>$K29+$L29+$M29+$N29+$O29+$P29+$Q29+$R29+IF(ISBLANK($E29),0,$F29*(1-VLOOKUP($E29,'INFO_Materials recyclability'!$I$6:$M$14,5,0)))</f>
        <v>0</v>
      </c>
    </row>
    <row r="30" spans="2:31" x14ac:dyDescent="0.35">
      <c r="B30" s="5"/>
      <c r="C30" s="5"/>
      <c r="D30" s="26"/>
      <c r="E30" s="51"/>
      <c r="F30" s="53"/>
      <c r="G30" s="49"/>
      <c r="H30" s="49"/>
      <c r="I30" s="49"/>
      <c r="J30" s="49"/>
      <c r="K30" s="49"/>
      <c r="L30" s="49"/>
      <c r="M30" s="49"/>
      <c r="N30" s="49"/>
      <c r="O30" s="49"/>
      <c r="P30" s="56"/>
      <c r="Q30" s="70"/>
      <c r="R30" s="61"/>
      <c r="S30" s="60"/>
      <c r="T30" s="62">
        <f>$G30+$H30+$L30+IF(ISBLANK($E30),0,$F30*VLOOKUP($E30,'INFO_Materials recyclability'!$I$6:$M$14,2,0))</f>
        <v>0</v>
      </c>
      <c r="U30" s="62">
        <f>$I30+$J30+$K30+$M30+$N30+$O30+$P30+$Q30+$R30+IF(ISBLANK($E30),0,$F30*(1-VLOOKUP($E30,'INFO_Materials recyclability'!$I$6:$M$14,2,0)))</f>
        <v>0</v>
      </c>
      <c r="V30" s="62">
        <f>$G30+$H30+$K30+IF(ISBLANK($E30),0,$F30*VLOOKUP($E30,'INFO_Materials recyclability'!$I$6:$M$14,3,0))</f>
        <v>0</v>
      </c>
      <c r="W30" s="62">
        <f>$I30+$J30+$L30+$M30+$N30+$O30+$P30+$Q30+$R30+IF(ISBLANK($E30),0,$F30*(1-VLOOKUP($E30,'INFO_Materials recyclability'!$I$6:$M$14,3,0)))</f>
        <v>0</v>
      </c>
      <c r="X30" s="62">
        <f>$G30+$H30+$I30+IF(ISBLANK($E30),0,$F30*VLOOKUP($E30,'INFO_Materials recyclability'!$I$6:$M$14,4,0))</f>
        <v>0</v>
      </c>
      <c r="Y30" s="62">
        <f>$J30+$K30+$L30+$M30+$N30+$O30+$P30+$Q30+$R30+IF(ISBLANK($E30),0,$F30*(1-VLOOKUP($E30,'INFO_Materials recyclability'!$I$6:$M$14,4,0)))</f>
        <v>0</v>
      </c>
      <c r="Z30" s="62">
        <f>$G30+$H30+$I30+$J30+IF(ISBLANK($E30),0,$F30*VLOOKUP($E30,'INFO_Materials recyclability'!$I$6:$M$14,5,0))</f>
        <v>0</v>
      </c>
      <c r="AA30" s="62">
        <f>$K30+$L30+$M30+$N30+$O30+$P30+$Q30+$R30+IF(ISBLANK($E30),0,$F30*(1-VLOOKUP($E30,'INFO_Materials recyclability'!$I$6:$M$14,5,0)))</f>
        <v>0</v>
      </c>
    </row>
    <row r="31" spans="2:31" x14ac:dyDescent="0.35">
      <c r="B31" s="5"/>
      <c r="C31" s="5"/>
      <c r="D31" s="26"/>
      <c r="E31" s="51"/>
      <c r="F31" s="53"/>
      <c r="G31" s="49"/>
      <c r="H31" s="49"/>
      <c r="I31" s="49"/>
      <c r="J31" s="49"/>
      <c r="K31" s="49"/>
      <c r="L31" s="49"/>
      <c r="M31" s="49"/>
      <c r="N31" s="49"/>
      <c r="O31" s="49"/>
      <c r="P31" s="56"/>
      <c r="Q31" s="70"/>
      <c r="R31" s="61"/>
      <c r="S31" s="60"/>
      <c r="T31" s="62">
        <f>$G31+$H31+$L31+IF(ISBLANK($E31),0,$F31*VLOOKUP($E31,'INFO_Materials recyclability'!$I$6:$M$14,2,0))</f>
        <v>0</v>
      </c>
      <c r="U31" s="62">
        <f>$I31+$J31+$K31+$M31+$N31+$O31+$P31+$Q31+$R31+IF(ISBLANK($E31),0,$F31*(1-VLOOKUP($E31,'INFO_Materials recyclability'!$I$6:$M$14,2,0)))</f>
        <v>0</v>
      </c>
      <c r="V31" s="62">
        <f>$G31+$H31+$K31+IF(ISBLANK($E31),0,$F31*VLOOKUP($E31,'INFO_Materials recyclability'!$I$6:$M$14,3,0))</f>
        <v>0</v>
      </c>
      <c r="W31" s="62">
        <f>$I31+$J31+$L31+$M31+$N31+$O31+$P31+$Q31+$R31+IF(ISBLANK($E31),0,$F31*(1-VLOOKUP($E31,'INFO_Materials recyclability'!$I$6:$M$14,3,0)))</f>
        <v>0</v>
      </c>
      <c r="X31" s="62">
        <f>$G31+$H31+$I31+IF(ISBLANK($E31),0,$F31*VLOOKUP($E31,'INFO_Materials recyclability'!$I$6:$M$14,4,0))</f>
        <v>0</v>
      </c>
      <c r="Y31" s="62">
        <f>$J31+$K31+$L31+$M31+$N31+$O31+$P31+$Q31+$R31+IF(ISBLANK($E31),0,$F31*(1-VLOOKUP($E31,'INFO_Materials recyclability'!$I$6:$M$14,4,0)))</f>
        <v>0</v>
      </c>
      <c r="Z31" s="62">
        <f>$G31+$H31+$I31+$J31+IF(ISBLANK($E31),0,$F31*VLOOKUP($E31,'INFO_Materials recyclability'!$I$6:$M$14,5,0))</f>
        <v>0</v>
      </c>
      <c r="AA31" s="62">
        <f>$K31+$L31+$M31+$N31+$O31+$P31+$Q31+$R31+IF(ISBLANK($E31),0,$F31*(1-VLOOKUP($E31,'INFO_Materials recyclability'!$I$6:$M$14,5,0)))</f>
        <v>0</v>
      </c>
    </row>
    <row r="32" spans="2:31" x14ac:dyDescent="0.35">
      <c r="B32" s="5"/>
      <c r="C32" s="5"/>
      <c r="D32" s="26"/>
      <c r="E32" s="51"/>
      <c r="F32" s="53"/>
      <c r="G32" s="49"/>
      <c r="H32" s="49"/>
      <c r="I32" s="49"/>
      <c r="J32" s="49"/>
      <c r="K32" s="49"/>
      <c r="L32" s="49"/>
      <c r="M32" s="49"/>
      <c r="N32" s="49"/>
      <c r="O32" s="49"/>
      <c r="P32" s="56"/>
      <c r="Q32" s="70"/>
      <c r="R32" s="61"/>
      <c r="S32" s="60"/>
      <c r="T32" s="62">
        <f>$G32+$H32+$L32+IF(ISBLANK($E32),0,$F32*VLOOKUP($E32,'INFO_Materials recyclability'!$I$6:$M$14,2,0))</f>
        <v>0</v>
      </c>
      <c r="U32" s="62">
        <f>$I32+$J32+$K32+$M32+$N32+$O32+$P32+$Q32+$R32+IF(ISBLANK($E32),0,$F32*(1-VLOOKUP($E32,'INFO_Materials recyclability'!$I$6:$M$14,2,0)))</f>
        <v>0</v>
      </c>
      <c r="V32" s="62">
        <f>$G32+$H32+$K32+IF(ISBLANK($E32),0,$F32*VLOOKUP($E32,'INFO_Materials recyclability'!$I$6:$M$14,3,0))</f>
        <v>0</v>
      </c>
      <c r="W32" s="62">
        <f>$I32+$J32+$L32+$M32+$N32+$O32+$P32+$Q32+$R32+IF(ISBLANK($E32),0,$F32*(1-VLOOKUP($E32,'INFO_Materials recyclability'!$I$6:$M$14,3,0)))</f>
        <v>0</v>
      </c>
      <c r="X32" s="62">
        <f>$G32+$H32+$I32+IF(ISBLANK($E32),0,$F32*VLOOKUP($E32,'INFO_Materials recyclability'!$I$6:$M$14,4,0))</f>
        <v>0</v>
      </c>
      <c r="Y32" s="62">
        <f>$J32+$K32+$L32+$M32+$N32+$O32+$P32+$Q32+$R32+IF(ISBLANK($E32),0,$F32*(1-VLOOKUP($E32,'INFO_Materials recyclability'!$I$6:$M$14,4,0)))</f>
        <v>0</v>
      </c>
      <c r="Z32" s="62">
        <f>$G32+$H32+$I32+$J32+IF(ISBLANK($E32),0,$F32*VLOOKUP($E32,'INFO_Materials recyclability'!$I$6:$M$14,5,0))</f>
        <v>0</v>
      </c>
      <c r="AA32" s="62">
        <f>$K32+$L32+$M32+$N32+$O32+$P32+$Q32+$R32+IF(ISBLANK($E32),0,$F32*(1-VLOOKUP($E32,'INFO_Materials recyclability'!$I$6:$M$14,5,0)))</f>
        <v>0</v>
      </c>
    </row>
    <row r="33" spans="2:27" x14ac:dyDescent="0.35">
      <c r="B33" s="5"/>
      <c r="C33" s="5"/>
      <c r="D33" s="26"/>
      <c r="E33" s="51"/>
      <c r="F33" s="53"/>
      <c r="G33" s="49"/>
      <c r="H33" s="49"/>
      <c r="I33" s="49"/>
      <c r="J33" s="49"/>
      <c r="K33" s="49"/>
      <c r="L33" s="49"/>
      <c r="M33" s="49"/>
      <c r="N33" s="49"/>
      <c r="O33" s="49"/>
      <c r="P33" s="56"/>
      <c r="Q33" s="70"/>
      <c r="R33" s="61"/>
      <c r="S33" s="60"/>
      <c r="T33" s="62">
        <f>$G33+$H33+$L33+IF(ISBLANK($E33),0,$F33*VLOOKUP($E33,'INFO_Materials recyclability'!$I$6:$M$14,2,0))</f>
        <v>0</v>
      </c>
      <c r="U33" s="62">
        <f>$I33+$J33+$K33+$M33+$N33+$O33+$P33+$Q33+$R33+IF(ISBLANK($E33),0,$F33*(1-VLOOKUP($E33,'INFO_Materials recyclability'!$I$6:$M$14,2,0)))</f>
        <v>0</v>
      </c>
      <c r="V33" s="62">
        <f>$G33+$H33+$K33+IF(ISBLANK($E33),0,$F33*VLOOKUP($E33,'INFO_Materials recyclability'!$I$6:$M$14,3,0))</f>
        <v>0</v>
      </c>
      <c r="W33" s="62">
        <f>$I33+$J33+$L33+$M33+$N33+$O33+$P33+$Q33+$R33+IF(ISBLANK($E33),0,$F33*(1-VLOOKUP($E33,'INFO_Materials recyclability'!$I$6:$M$14,3,0)))</f>
        <v>0</v>
      </c>
      <c r="X33" s="62">
        <f>$G33+$H33+$I33+IF(ISBLANK($E33),0,$F33*VLOOKUP($E33,'INFO_Materials recyclability'!$I$6:$M$14,4,0))</f>
        <v>0</v>
      </c>
      <c r="Y33" s="62">
        <f>$J33+$K33+$L33+$M33+$N33+$O33+$P33+$Q33+$R33+IF(ISBLANK($E33),0,$F33*(1-VLOOKUP($E33,'INFO_Materials recyclability'!$I$6:$M$14,4,0)))</f>
        <v>0</v>
      </c>
      <c r="Z33" s="62">
        <f>$G33+$H33+$I33+$J33+IF(ISBLANK($E33),0,$F33*VLOOKUP($E33,'INFO_Materials recyclability'!$I$6:$M$14,5,0))</f>
        <v>0</v>
      </c>
      <c r="AA33" s="62">
        <f>$K33+$L33+$M33+$N33+$O33+$P33+$Q33+$R33+IF(ISBLANK($E33),0,$F33*(1-VLOOKUP($E33,'INFO_Materials recyclability'!$I$6:$M$14,5,0)))</f>
        <v>0</v>
      </c>
    </row>
    <row r="34" spans="2:27" x14ac:dyDescent="0.35">
      <c r="B34" s="5"/>
      <c r="C34" s="5"/>
      <c r="D34" s="26"/>
      <c r="E34" s="51"/>
      <c r="F34" s="53"/>
      <c r="G34" s="49"/>
      <c r="H34" s="49"/>
      <c r="I34" s="49"/>
      <c r="J34" s="49"/>
      <c r="K34" s="49"/>
      <c r="L34" s="49"/>
      <c r="M34" s="49"/>
      <c r="N34" s="49"/>
      <c r="O34" s="49"/>
      <c r="P34" s="56"/>
      <c r="Q34" s="70"/>
      <c r="R34" s="61"/>
      <c r="S34" s="60"/>
      <c r="T34" s="62">
        <f>$G34+$H34+$L34+IF(ISBLANK($E34),0,$F34*VLOOKUP($E34,'INFO_Materials recyclability'!$I$6:$M$14,2,0))</f>
        <v>0</v>
      </c>
      <c r="U34" s="62">
        <f>$I34+$J34+$K34+$M34+$N34+$O34+$P34+$Q34+$R34+IF(ISBLANK($E34),0,$F34*(1-VLOOKUP($E34,'INFO_Materials recyclability'!$I$6:$M$14,2,0)))</f>
        <v>0</v>
      </c>
      <c r="V34" s="62">
        <f>$G34+$H34+$K34+IF(ISBLANK($E34),0,$F34*VLOOKUP($E34,'INFO_Materials recyclability'!$I$6:$M$14,3,0))</f>
        <v>0</v>
      </c>
      <c r="W34" s="62">
        <f>$I34+$J34+$L34+$M34+$N34+$O34+$P34+$Q34+$R34+IF(ISBLANK($E34),0,$F34*(1-VLOOKUP($E34,'INFO_Materials recyclability'!$I$6:$M$14,3,0)))</f>
        <v>0</v>
      </c>
      <c r="X34" s="62">
        <f>$G34+$H34+$I34+IF(ISBLANK($E34),0,$F34*VLOOKUP($E34,'INFO_Materials recyclability'!$I$6:$M$14,4,0))</f>
        <v>0</v>
      </c>
      <c r="Y34" s="62">
        <f>$J34+$K34+$L34+$M34+$N34+$O34+$P34+$Q34+$R34+IF(ISBLANK($E34),0,$F34*(1-VLOOKUP($E34,'INFO_Materials recyclability'!$I$6:$M$14,4,0)))</f>
        <v>0</v>
      </c>
      <c r="Z34" s="62">
        <f>$G34+$H34+$I34+$J34+IF(ISBLANK($E34),0,$F34*VLOOKUP($E34,'INFO_Materials recyclability'!$I$6:$M$14,5,0))</f>
        <v>0</v>
      </c>
      <c r="AA34" s="62">
        <f>$K34+$L34+$M34+$N34+$O34+$P34+$Q34+$R34+IF(ISBLANK($E34),0,$F34*(1-VLOOKUP($E34,'INFO_Materials recyclability'!$I$6:$M$14,5,0)))</f>
        <v>0</v>
      </c>
    </row>
    <row r="35" spans="2:27" x14ac:dyDescent="0.35">
      <c r="B35" s="5"/>
      <c r="C35" s="5"/>
      <c r="D35" s="26"/>
      <c r="E35" s="51"/>
      <c r="F35" s="53"/>
      <c r="G35" s="49"/>
      <c r="H35" s="49"/>
      <c r="I35" s="49"/>
      <c r="J35" s="49"/>
      <c r="K35" s="49"/>
      <c r="L35" s="49"/>
      <c r="M35" s="49"/>
      <c r="N35" s="49"/>
      <c r="O35" s="49"/>
      <c r="P35" s="56"/>
      <c r="Q35" s="70"/>
      <c r="R35" s="61"/>
      <c r="S35" s="60"/>
      <c r="T35" s="62">
        <f>$G35+$H35+$L35+IF(ISBLANK($E35),0,$F35*VLOOKUP($E35,'INFO_Materials recyclability'!$I$6:$M$14,2,0))</f>
        <v>0</v>
      </c>
      <c r="U35" s="62">
        <f>$I35+$J35+$K35+$M35+$N35+$O35+$P35+$Q35+$R35+IF(ISBLANK($E35),0,$F35*(1-VLOOKUP($E35,'INFO_Materials recyclability'!$I$6:$M$14,2,0)))</f>
        <v>0</v>
      </c>
      <c r="V35" s="62">
        <f>$G35+$H35+$K35+IF(ISBLANK($E35),0,$F35*VLOOKUP($E35,'INFO_Materials recyclability'!$I$6:$M$14,3,0))</f>
        <v>0</v>
      </c>
      <c r="W35" s="62">
        <f>$I35+$J35+$L35+$M35+$N35+$O35+$P35+$Q35+$R35+IF(ISBLANK($E35),0,$F35*(1-VLOOKUP($E35,'INFO_Materials recyclability'!$I$6:$M$14,3,0)))</f>
        <v>0</v>
      </c>
      <c r="X35" s="62">
        <f>$G35+$H35+$I35+IF(ISBLANK($E35),0,$F35*VLOOKUP($E35,'INFO_Materials recyclability'!$I$6:$M$14,4,0))</f>
        <v>0</v>
      </c>
      <c r="Y35" s="62">
        <f>$J35+$K35+$L35+$M35+$N35+$O35+$P35+$Q35+$R35+IF(ISBLANK($E35),0,$F35*(1-VLOOKUP($E35,'INFO_Materials recyclability'!$I$6:$M$14,4,0)))</f>
        <v>0</v>
      </c>
      <c r="Z35" s="62">
        <f>$G35+$H35+$I35+$J35+IF(ISBLANK($E35),0,$F35*VLOOKUP($E35,'INFO_Materials recyclability'!$I$6:$M$14,5,0))</f>
        <v>0</v>
      </c>
      <c r="AA35" s="62">
        <f>$K35+$L35+$M35+$N35+$O35+$P35+$Q35+$R35+IF(ISBLANK($E35),0,$F35*(1-VLOOKUP($E35,'INFO_Materials recyclability'!$I$6:$M$14,5,0)))</f>
        <v>0</v>
      </c>
    </row>
    <row r="36" spans="2:27" x14ac:dyDescent="0.35">
      <c r="B36" s="5"/>
      <c r="C36" s="5"/>
      <c r="D36" s="26"/>
      <c r="E36" s="51"/>
      <c r="F36" s="53"/>
      <c r="G36" s="49"/>
      <c r="H36" s="49"/>
      <c r="I36" s="49"/>
      <c r="J36" s="49"/>
      <c r="K36" s="49"/>
      <c r="L36" s="49"/>
      <c r="M36" s="49"/>
      <c r="N36" s="49"/>
      <c r="O36" s="49"/>
      <c r="P36" s="56"/>
      <c r="Q36" s="70"/>
      <c r="R36" s="61"/>
      <c r="S36" s="60"/>
      <c r="T36" s="62">
        <f>$G36+$H36+$L36+IF(ISBLANK($E36),0,$F36*VLOOKUP($E36,'INFO_Materials recyclability'!$I$6:$M$14,2,0))</f>
        <v>0</v>
      </c>
      <c r="U36" s="62">
        <f>$I36+$J36+$K36+$M36+$N36+$O36+$P36+$Q36+$R36+IF(ISBLANK($E36),0,$F36*(1-VLOOKUP($E36,'INFO_Materials recyclability'!$I$6:$M$14,2,0)))</f>
        <v>0</v>
      </c>
      <c r="V36" s="62">
        <f>$G36+$H36+$K36+IF(ISBLANK($E36),0,$F36*VLOOKUP($E36,'INFO_Materials recyclability'!$I$6:$M$14,3,0))</f>
        <v>0</v>
      </c>
      <c r="W36" s="62">
        <f>$I36+$J36+$L36+$M36+$N36+$O36+$P36+$Q36+$R36+IF(ISBLANK($E36),0,$F36*(1-VLOOKUP($E36,'INFO_Materials recyclability'!$I$6:$M$14,3,0)))</f>
        <v>0</v>
      </c>
      <c r="X36" s="62">
        <f>$G36+$H36+$I36+IF(ISBLANK($E36),0,$F36*VLOOKUP($E36,'INFO_Materials recyclability'!$I$6:$M$14,4,0))</f>
        <v>0</v>
      </c>
      <c r="Y36" s="62">
        <f>$J36+$K36+$L36+$M36+$N36+$O36+$P36+$Q36+$R36+IF(ISBLANK($E36),0,$F36*(1-VLOOKUP($E36,'INFO_Materials recyclability'!$I$6:$M$14,4,0)))</f>
        <v>0</v>
      </c>
      <c r="Z36" s="62">
        <f>$G36+$H36+$I36+$J36+IF(ISBLANK($E36),0,$F36*VLOOKUP($E36,'INFO_Materials recyclability'!$I$6:$M$14,5,0))</f>
        <v>0</v>
      </c>
      <c r="AA36" s="62">
        <f>$K36+$L36+$M36+$N36+$O36+$P36+$Q36+$R36+IF(ISBLANK($E36),0,$F36*(1-VLOOKUP($E36,'INFO_Materials recyclability'!$I$6:$M$14,5,0)))</f>
        <v>0</v>
      </c>
    </row>
    <row r="37" spans="2:27" x14ac:dyDescent="0.35">
      <c r="B37" s="5"/>
      <c r="C37" s="5"/>
      <c r="D37" s="26"/>
      <c r="E37" s="51"/>
      <c r="F37" s="53"/>
      <c r="G37" s="49"/>
      <c r="H37" s="49"/>
      <c r="I37" s="49"/>
      <c r="J37" s="49"/>
      <c r="K37" s="49"/>
      <c r="L37" s="49"/>
      <c r="M37" s="49"/>
      <c r="N37" s="49"/>
      <c r="O37" s="49"/>
      <c r="P37" s="56"/>
      <c r="Q37" s="70"/>
      <c r="R37" s="61"/>
      <c r="S37" s="60"/>
      <c r="T37" s="62">
        <f>$G37+$H37+$L37+IF(ISBLANK($E37),0,$F37*VLOOKUP($E37,'INFO_Materials recyclability'!$I$6:$M$14,2,0))</f>
        <v>0</v>
      </c>
      <c r="U37" s="62">
        <f>$I37+$J37+$K37+$M37+$N37+$O37+$P37+$Q37+$R37+IF(ISBLANK($E37),0,$F37*(1-VLOOKUP($E37,'INFO_Materials recyclability'!$I$6:$M$14,2,0)))</f>
        <v>0</v>
      </c>
      <c r="V37" s="62">
        <f>$G37+$H37+$K37+IF(ISBLANK($E37),0,$F37*VLOOKUP($E37,'INFO_Materials recyclability'!$I$6:$M$14,3,0))</f>
        <v>0</v>
      </c>
      <c r="W37" s="62">
        <f>$I37+$J37+$L37+$M37+$N37+$O37+$P37+$Q37+$R37+IF(ISBLANK($E37),0,$F37*(1-VLOOKUP($E37,'INFO_Materials recyclability'!$I$6:$M$14,3,0)))</f>
        <v>0</v>
      </c>
      <c r="X37" s="62">
        <f>$G37+$H37+$I37+IF(ISBLANK($E37),0,$F37*VLOOKUP($E37,'INFO_Materials recyclability'!$I$6:$M$14,4,0))</f>
        <v>0</v>
      </c>
      <c r="Y37" s="62">
        <f>$J37+$K37+$L37+$M37+$N37+$O37+$P37+$Q37+$R37+IF(ISBLANK($E37),0,$F37*(1-VLOOKUP($E37,'INFO_Materials recyclability'!$I$6:$M$14,4,0)))</f>
        <v>0</v>
      </c>
      <c r="Z37" s="62">
        <f>$G37+$H37+$I37+$J37+IF(ISBLANK($E37),0,$F37*VLOOKUP($E37,'INFO_Materials recyclability'!$I$6:$M$14,5,0))</f>
        <v>0</v>
      </c>
      <c r="AA37" s="62">
        <f>$K37+$L37+$M37+$N37+$O37+$P37+$Q37+$R37+IF(ISBLANK($E37),0,$F37*(1-VLOOKUP($E37,'INFO_Materials recyclability'!$I$6:$M$14,5,0)))</f>
        <v>0</v>
      </c>
    </row>
    <row r="38" spans="2:27" x14ac:dyDescent="0.35">
      <c r="B38" s="5"/>
      <c r="C38" s="5"/>
      <c r="D38" s="26"/>
      <c r="E38" s="51"/>
      <c r="F38" s="53"/>
      <c r="G38" s="49"/>
      <c r="H38" s="49"/>
      <c r="I38" s="49"/>
      <c r="J38" s="49"/>
      <c r="K38" s="49"/>
      <c r="L38" s="49"/>
      <c r="M38" s="49"/>
      <c r="N38" s="49"/>
      <c r="O38" s="49"/>
      <c r="P38" s="56"/>
      <c r="Q38" s="70"/>
      <c r="R38" s="61"/>
      <c r="S38" s="60"/>
      <c r="T38" s="62">
        <f>$G38+$H38+$L38+IF(ISBLANK($E38),0,$F38*VLOOKUP($E38,'INFO_Materials recyclability'!$I$6:$M$14,2,0))</f>
        <v>0</v>
      </c>
      <c r="U38" s="62">
        <f>$I38+$J38+$K38+$M38+$N38+$O38+$P38+$Q38+$R38+IF(ISBLANK($E38),0,$F38*(1-VLOOKUP($E38,'INFO_Materials recyclability'!$I$6:$M$14,2,0)))</f>
        <v>0</v>
      </c>
      <c r="V38" s="62">
        <f>$G38+$H38+$K38+IF(ISBLANK($E38),0,$F38*VLOOKUP($E38,'INFO_Materials recyclability'!$I$6:$M$14,3,0))</f>
        <v>0</v>
      </c>
      <c r="W38" s="62">
        <f>$I38+$J38+$L38+$M38+$N38+$O38+$P38+$Q38+$R38+IF(ISBLANK($E38),0,$F38*(1-VLOOKUP($E38,'INFO_Materials recyclability'!$I$6:$M$14,3,0)))</f>
        <v>0</v>
      </c>
      <c r="X38" s="62">
        <f>$G38+$H38+$I38+IF(ISBLANK($E38),0,$F38*VLOOKUP($E38,'INFO_Materials recyclability'!$I$6:$M$14,4,0))</f>
        <v>0</v>
      </c>
      <c r="Y38" s="62">
        <f>$J38+$K38+$L38+$M38+$N38+$O38+$P38+$Q38+$R38+IF(ISBLANK($E38),0,$F38*(1-VLOOKUP($E38,'INFO_Materials recyclability'!$I$6:$M$14,4,0)))</f>
        <v>0</v>
      </c>
      <c r="Z38" s="62">
        <f>$G38+$H38+$I38+$J38+IF(ISBLANK($E38),0,$F38*VLOOKUP($E38,'INFO_Materials recyclability'!$I$6:$M$14,5,0))</f>
        <v>0</v>
      </c>
      <c r="AA38" s="62">
        <f>$K38+$L38+$M38+$N38+$O38+$P38+$Q38+$R38+IF(ISBLANK($E38),0,$F38*(1-VLOOKUP($E38,'INFO_Materials recyclability'!$I$6:$M$14,5,0)))</f>
        <v>0</v>
      </c>
    </row>
    <row r="39" spans="2:27" x14ac:dyDescent="0.35">
      <c r="B39" s="5"/>
      <c r="C39" s="5"/>
      <c r="D39" s="26"/>
      <c r="E39" s="51"/>
      <c r="F39" s="53"/>
      <c r="G39" s="49"/>
      <c r="H39" s="49"/>
      <c r="I39" s="49"/>
      <c r="J39" s="49"/>
      <c r="K39" s="49"/>
      <c r="L39" s="49"/>
      <c r="M39" s="49"/>
      <c r="N39" s="49"/>
      <c r="O39" s="49"/>
      <c r="P39" s="56"/>
      <c r="Q39" s="70"/>
      <c r="R39" s="61"/>
      <c r="S39" s="60"/>
      <c r="T39" s="62">
        <f>$G39+$H39+$L39+IF(ISBLANK($E39),0,$F39*VLOOKUP($E39,'INFO_Materials recyclability'!$I$6:$M$14,2,0))</f>
        <v>0</v>
      </c>
      <c r="U39" s="62">
        <f>$I39+$J39+$K39+$M39+$N39+$O39+$P39+$Q39+$R39+IF(ISBLANK($E39),0,$F39*(1-VLOOKUP($E39,'INFO_Materials recyclability'!$I$6:$M$14,2,0)))</f>
        <v>0</v>
      </c>
      <c r="V39" s="62">
        <f>$G39+$H39+$K39+IF(ISBLANK($E39),0,$F39*VLOOKUP($E39,'INFO_Materials recyclability'!$I$6:$M$14,3,0))</f>
        <v>0</v>
      </c>
      <c r="W39" s="62">
        <f>$I39+$J39+$L39+$M39+$N39+$O39+$P39+$Q39+$R39+IF(ISBLANK($E39),0,$F39*(1-VLOOKUP($E39,'INFO_Materials recyclability'!$I$6:$M$14,3,0)))</f>
        <v>0</v>
      </c>
      <c r="X39" s="62">
        <f>$G39+$H39+$I39+IF(ISBLANK($E39),0,$F39*VLOOKUP($E39,'INFO_Materials recyclability'!$I$6:$M$14,4,0))</f>
        <v>0</v>
      </c>
      <c r="Y39" s="62">
        <f>$J39+$K39+$L39+$M39+$N39+$O39+$P39+$Q39+$R39+IF(ISBLANK($E39),0,$F39*(1-VLOOKUP($E39,'INFO_Materials recyclability'!$I$6:$M$14,4,0)))</f>
        <v>0</v>
      </c>
      <c r="Z39" s="62">
        <f>$G39+$H39+$I39+$J39+IF(ISBLANK($E39),0,$F39*VLOOKUP($E39,'INFO_Materials recyclability'!$I$6:$M$14,5,0))</f>
        <v>0</v>
      </c>
      <c r="AA39" s="62">
        <f>$K39+$L39+$M39+$N39+$O39+$P39+$Q39+$R39+IF(ISBLANK($E39),0,$F39*(1-VLOOKUP($E39,'INFO_Materials recyclability'!$I$6:$M$14,5,0)))</f>
        <v>0</v>
      </c>
    </row>
    <row r="40" spans="2:27" x14ac:dyDescent="0.35">
      <c r="B40" s="5"/>
      <c r="C40" s="5"/>
      <c r="D40" s="26"/>
      <c r="E40" s="51"/>
      <c r="F40" s="53"/>
      <c r="G40" s="49"/>
      <c r="H40" s="49"/>
      <c r="I40" s="49"/>
      <c r="J40" s="49"/>
      <c r="K40" s="49"/>
      <c r="L40" s="49"/>
      <c r="M40" s="49"/>
      <c r="N40" s="49"/>
      <c r="O40" s="49"/>
      <c r="P40" s="56"/>
      <c r="Q40" s="70"/>
      <c r="R40" s="61"/>
      <c r="S40" s="60"/>
      <c r="T40" s="62">
        <f>$G40+$H40+$L40+IF(ISBLANK($E40),0,$F40*VLOOKUP($E40,'INFO_Materials recyclability'!$I$6:$M$14,2,0))</f>
        <v>0</v>
      </c>
      <c r="U40" s="62">
        <f>$I40+$J40+$K40+$M40+$N40+$O40+$P40+$Q40+$R40+IF(ISBLANK($E40),0,$F40*(1-VLOOKUP($E40,'INFO_Materials recyclability'!$I$6:$M$14,2,0)))</f>
        <v>0</v>
      </c>
      <c r="V40" s="62">
        <f>$G40+$H40+$K40+IF(ISBLANK($E40),0,$F40*VLOOKUP($E40,'INFO_Materials recyclability'!$I$6:$M$14,3,0))</f>
        <v>0</v>
      </c>
      <c r="W40" s="62">
        <f>$I40+$J40+$L40+$M40+$N40+$O40+$P40+$Q40+$R40+IF(ISBLANK($E40),0,$F40*(1-VLOOKUP($E40,'INFO_Materials recyclability'!$I$6:$M$14,3,0)))</f>
        <v>0</v>
      </c>
      <c r="X40" s="62">
        <f>$G40+$H40+$I40+IF(ISBLANK($E40),0,$F40*VLOOKUP($E40,'INFO_Materials recyclability'!$I$6:$M$14,4,0))</f>
        <v>0</v>
      </c>
      <c r="Y40" s="62">
        <f>$J40+$K40+$L40+$M40+$N40+$O40+$P40+$Q40+$R40+IF(ISBLANK($E40),0,$F40*(1-VLOOKUP($E40,'INFO_Materials recyclability'!$I$6:$M$14,4,0)))</f>
        <v>0</v>
      </c>
      <c r="Z40" s="62">
        <f>$G40+$H40+$I40+$J40+IF(ISBLANK($E40),0,$F40*VLOOKUP($E40,'INFO_Materials recyclability'!$I$6:$M$14,5,0))</f>
        <v>0</v>
      </c>
      <c r="AA40" s="62">
        <f>$K40+$L40+$M40+$N40+$O40+$P40+$Q40+$R40+IF(ISBLANK($E40),0,$F40*(1-VLOOKUP($E40,'INFO_Materials recyclability'!$I$6:$M$14,5,0)))</f>
        <v>0</v>
      </c>
    </row>
    <row r="41" spans="2:27" x14ac:dyDescent="0.35">
      <c r="B41" s="5"/>
      <c r="C41" s="5"/>
      <c r="D41" s="26"/>
      <c r="E41" s="51"/>
      <c r="F41" s="53"/>
      <c r="G41" s="49"/>
      <c r="H41" s="49"/>
      <c r="I41" s="49"/>
      <c r="J41" s="49"/>
      <c r="K41" s="49"/>
      <c r="L41" s="49"/>
      <c r="M41" s="49"/>
      <c r="N41" s="49"/>
      <c r="O41" s="49"/>
      <c r="P41" s="56"/>
      <c r="Q41" s="70"/>
      <c r="R41" s="61"/>
      <c r="S41" s="60"/>
      <c r="T41" s="62">
        <f>$G41+$H41+$L41+IF(ISBLANK($E41),0,$F41*VLOOKUP($E41,'INFO_Materials recyclability'!$I$6:$M$14,2,0))</f>
        <v>0</v>
      </c>
      <c r="U41" s="62">
        <f>$I41+$J41+$K41+$M41+$N41+$O41+$P41+$Q41+$R41+IF(ISBLANK($E41),0,$F41*(1-VLOOKUP($E41,'INFO_Materials recyclability'!$I$6:$M$14,2,0)))</f>
        <v>0</v>
      </c>
      <c r="V41" s="62">
        <f>$G41+$H41+$K41+IF(ISBLANK($E41),0,$F41*VLOOKUP($E41,'INFO_Materials recyclability'!$I$6:$M$14,3,0))</f>
        <v>0</v>
      </c>
      <c r="W41" s="62">
        <f>$I41+$J41+$L41+$M41+$N41+$O41+$P41+$Q41+$R41+IF(ISBLANK($E41),0,$F41*(1-VLOOKUP($E41,'INFO_Materials recyclability'!$I$6:$M$14,3,0)))</f>
        <v>0</v>
      </c>
      <c r="X41" s="62">
        <f>$G41+$H41+$I41+IF(ISBLANK($E41),0,$F41*VLOOKUP($E41,'INFO_Materials recyclability'!$I$6:$M$14,4,0))</f>
        <v>0</v>
      </c>
      <c r="Y41" s="62">
        <f>$J41+$K41+$L41+$M41+$N41+$O41+$P41+$Q41+$R41+IF(ISBLANK($E41),0,$F41*(1-VLOOKUP($E41,'INFO_Materials recyclability'!$I$6:$M$14,4,0)))</f>
        <v>0</v>
      </c>
      <c r="Z41" s="62">
        <f>$G41+$H41+$I41+$J41+IF(ISBLANK($E41),0,$F41*VLOOKUP($E41,'INFO_Materials recyclability'!$I$6:$M$14,5,0))</f>
        <v>0</v>
      </c>
      <c r="AA41" s="62">
        <f>$K41+$L41+$M41+$N41+$O41+$P41+$Q41+$R41+IF(ISBLANK($E41),0,$F41*(1-VLOOKUP($E41,'INFO_Materials recyclability'!$I$6:$M$14,5,0)))</f>
        <v>0</v>
      </c>
    </row>
    <row r="42" spans="2:27" x14ac:dyDescent="0.35">
      <c r="B42" s="5"/>
      <c r="C42" s="5"/>
      <c r="D42" s="26"/>
      <c r="E42" s="51"/>
      <c r="F42" s="53"/>
      <c r="G42" s="49"/>
      <c r="H42" s="49"/>
      <c r="I42" s="49"/>
      <c r="J42" s="49"/>
      <c r="K42" s="49"/>
      <c r="L42" s="49"/>
      <c r="M42" s="49"/>
      <c r="N42" s="49"/>
      <c r="O42" s="49"/>
      <c r="P42" s="56"/>
      <c r="Q42" s="70"/>
      <c r="R42" s="61"/>
      <c r="S42" s="60"/>
      <c r="T42" s="62">
        <f>$G42+$H42+$L42+IF(ISBLANK($E42),0,$F42*VLOOKUP($E42,'INFO_Materials recyclability'!$I$6:$M$14,2,0))</f>
        <v>0</v>
      </c>
      <c r="U42" s="62">
        <f>$I42+$J42+$K42+$M42+$N42+$O42+$P42+$Q42+$R42+IF(ISBLANK($E42),0,$F42*(1-VLOOKUP($E42,'INFO_Materials recyclability'!$I$6:$M$14,2,0)))</f>
        <v>0</v>
      </c>
      <c r="V42" s="62">
        <f>$G42+$H42+$K42+IF(ISBLANK($E42),0,$F42*VLOOKUP($E42,'INFO_Materials recyclability'!$I$6:$M$14,3,0))</f>
        <v>0</v>
      </c>
      <c r="W42" s="62">
        <f>$I42+$J42+$L42+$M42+$N42+$O42+$P42+$Q42+$R42+IF(ISBLANK($E42),0,$F42*(1-VLOOKUP($E42,'INFO_Materials recyclability'!$I$6:$M$14,3,0)))</f>
        <v>0</v>
      </c>
      <c r="X42" s="62">
        <f>$G42+$H42+$I42+IF(ISBLANK($E42),0,$F42*VLOOKUP($E42,'INFO_Materials recyclability'!$I$6:$M$14,4,0))</f>
        <v>0</v>
      </c>
      <c r="Y42" s="62">
        <f>$J42+$K42+$L42+$M42+$N42+$O42+$P42+$Q42+$R42+IF(ISBLANK($E42),0,$F42*(1-VLOOKUP($E42,'INFO_Materials recyclability'!$I$6:$M$14,4,0)))</f>
        <v>0</v>
      </c>
      <c r="Z42" s="62">
        <f>$G42+$H42+$I42+$J42+IF(ISBLANK($E42),0,$F42*VLOOKUP($E42,'INFO_Materials recyclability'!$I$6:$M$14,5,0))</f>
        <v>0</v>
      </c>
      <c r="AA42" s="62">
        <f>$K42+$L42+$M42+$N42+$O42+$P42+$Q42+$R42+IF(ISBLANK($E42),0,$F42*(1-VLOOKUP($E42,'INFO_Materials recyclability'!$I$6:$M$14,5,0)))</f>
        <v>0</v>
      </c>
    </row>
    <row r="43" spans="2:27" x14ac:dyDescent="0.35">
      <c r="B43" s="5"/>
      <c r="C43" s="5"/>
      <c r="D43" s="26"/>
      <c r="E43" s="51"/>
      <c r="F43" s="53"/>
      <c r="G43" s="49"/>
      <c r="H43" s="49"/>
      <c r="I43" s="49"/>
      <c r="J43" s="49"/>
      <c r="K43" s="49"/>
      <c r="L43" s="49"/>
      <c r="M43" s="49"/>
      <c r="N43" s="49"/>
      <c r="O43" s="49"/>
      <c r="P43" s="56"/>
      <c r="Q43" s="70"/>
      <c r="R43" s="61"/>
      <c r="S43" s="60"/>
      <c r="T43" s="62">
        <f>$G43+$H43+$L43+IF(ISBLANK($E43),0,$F43*VLOOKUP($E43,'INFO_Materials recyclability'!$I$6:$M$14,2,0))</f>
        <v>0</v>
      </c>
      <c r="U43" s="62">
        <f>$I43+$J43+$K43+$M43+$N43+$O43+$P43+$Q43+$R43+IF(ISBLANK($E43),0,$F43*(1-VLOOKUP($E43,'INFO_Materials recyclability'!$I$6:$M$14,2,0)))</f>
        <v>0</v>
      </c>
      <c r="V43" s="62">
        <f>$G43+$H43+$K43+IF(ISBLANK($E43),0,$F43*VLOOKUP($E43,'INFO_Materials recyclability'!$I$6:$M$14,3,0))</f>
        <v>0</v>
      </c>
      <c r="W43" s="62">
        <f>$I43+$J43+$L43+$M43+$N43+$O43+$P43+$Q43+$R43+IF(ISBLANK($E43),0,$F43*(1-VLOOKUP($E43,'INFO_Materials recyclability'!$I$6:$M$14,3,0)))</f>
        <v>0</v>
      </c>
      <c r="X43" s="62">
        <f>$G43+$H43+$I43+IF(ISBLANK($E43),0,$F43*VLOOKUP($E43,'INFO_Materials recyclability'!$I$6:$M$14,4,0))</f>
        <v>0</v>
      </c>
      <c r="Y43" s="62">
        <f>$J43+$K43+$L43+$M43+$N43+$O43+$P43+$Q43+$R43+IF(ISBLANK($E43),0,$F43*(1-VLOOKUP($E43,'INFO_Materials recyclability'!$I$6:$M$14,4,0)))</f>
        <v>0</v>
      </c>
      <c r="Z43" s="62">
        <f>$G43+$H43+$I43+$J43+IF(ISBLANK($E43),0,$F43*VLOOKUP($E43,'INFO_Materials recyclability'!$I$6:$M$14,5,0))</f>
        <v>0</v>
      </c>
      <c r="AA43" s="62">
        <f>$K43+$L43+$M43+$N43+$O43+$P43+$Q43+$R43+IF(ISBLANK($E43),0,$F43*(1-VLOOKUP($E43,'INFO_Materials recyclability'!$I$6:$M$14,5,0)))</f>
        <v>0</v>
      </c>
    </row>
    <row r="44" spans="2:27" x14ac:dyDescent="0.35">
      <c r="B44" s="5"/>
      <c r="C44" s="5"/>
      <c r="D44" s="26"/>
      <c r="E44" s="51"/>
      <c r="F44" s="53"/>
      <c r="G44" s="49"/>
      <c r="H44" s="49"/>
      <c r="I44" s="49"/>
      <c r="J44" s="49"/>
      <c r="K44" s="49"/>
      <c r="L44" s="49"/>
      <c r="M44" s="49"/>
      <c r="N44" s="49"/>
      <c r="O44" s="49"/>
      <c r="P44" s="56"/>
      <c r="Q44" s="70"/>
      <c r="R44" s="61"/>
      <c r="S44" s="60"/>
      <c r="T44" s="62">
        <f>$G44+$H44+$L44+IF(ISBLANK($E44),0,$F44*VLOOKUP($E44,'INFO_Materials recyclability'!$I$6:$M$14,2,0))</f>
        <v>0</v>
      </c>
      <c r="U44" s="62">
        <f>$I44+$J44+$K44+$M44+$N44+$O44+$P44+$Q44+$R44+IF(ISBLANK($E44),0,$F44*(1-VLOOKUP($E44,'INFO_Materials recyclability'!$I$6:$M$14,2,0)))</f>
        <v>0</v>
      </c>
      <c r="V44" s="62">
        <f>$G44+$H44+$K44+IF(ISBLANK($E44),0,$F44*VLOOKUP($E44,'INFO_Materials recyclability'!$I$6:$M$14,3,0))</f>
        <v>0</v>
      </c>
      <c r="W44" s="62">
        <f>$I44+$J44+$L44+$M44+$N44+$O44+$P44+$Q44+$R44+IF(ISBLANK($E44),0,$F44*(1-VLOOKUP($E44,'INFO_Materials recyclability'!$I$6:$M$14,3,0)))</f>
        <v>0</v>
      </c>
      <c r="X44" s="62">
        <f>$G44+$H44+$I44+IF(ISBLANK($E44),0,$F44*VLOOKUP($E44,'INFO_Materials recyclability'!$I$6:$M$14,4,0))</f>
        <v>0</v>
      </c>
      <c r="Y44" s="62">
        <f>$J44+$K44+$L44+$M44+$N44+$O44+$P44+$Q44+$R44+IF(ISBLANK($E44),0,$F44*(1-VLOOKUP($E44,'INFO_Materials recyclability'!$I$6:$M$14,4,0)))</f>
        <v>0</v>
      </c>
      <c r="Z44" s="62">
        <f>$G44+$H44+$I44+$J44+IF(ISBLANK($E44),0,$F44*VLOOKUP($E44,'INFO_Materials recyclability'!$I$6:$M$14,5,0))</f>
        <v>0</v>
      </c>
      <c r="AA44" s="62">
        <f>$K44+$L44+$M44+$N44+$O44+$P44+$Q44+$R44+IF(ISBLANK($E44),0,$F44*(1-VLOOKUP($E44,'INFO_Materials recyclability'!$I$6:$M$14,5,0)))</f>
        <v>0</v>
      </c>
    </row>
    <row r="45" spans="2:27" x14ac:dyDescent="0.35">
      <c r="B45" s="5"/>
      <c r="C45" s="5"/>
      <c r="D45" s="26"/>
      <c r="E45" s="51"/>
      <c r="F45" s="53"/>
      <c r="G45" s="49"/>
      <c r="H45" s="49"/>
      <c r="I45" s="49"/>
      <c r="J45" s="49"/>
      <c r="K45" s="49"/>
      <c r="L45" s="49"/>
      <c r="M45" s="49"/>
      <c r="N45" s="49"/>
      <c r="O45" s="49"/>
      <c r="P45" s="56"/>
      <c r="Q45" s="70"/>
      <c r="R45" s="61"/>
      <c r="S45" s="60"/>
      <c r="T45" s="62">
        <f>$G45+$H45+$L45+IF(ISBLANK($E45),0,$F45*VLOOKUP($E45,'INFO_Materials recyclability'!$I$6:$M$14,2,0))</f>
        <v>0</v>
      </c>
      <c r="U45" s="62">
        <f>$I45+$J45+$K45+$M45+$N45+$O45+$P45+$Q45+$R45+IF(ISBLANK($E45),0,$F45*(1-VLOOKUP($E45,'INFO_Materials recyclability'!$I$6:$M$14,2,0)))</f>
        <v>0</v>
      </c>
      <c r="V45" s="62">
        <f>$G45+$H45+$K45+IF(ISBLANK($E45),0,$F45*VLOOKUP($E45,'INFO_Materials recyclability'!$I$6:$M$14,3,0))</f>
        <v>0</v>
      </c>
      <c r="W45" s="62">
        <f>$I45+$J45+$L45+$M45+$N45+$O45+$P45+$Q45+$R45+IF(ISBLANK($E45),0,$F45*(1-VLOOKUP($E45,'INFO_Materials recyclability'!$I$6:$M$14,3,0)))</f>
        <v>0</v>
      </c>
      <c r="X45" s="62">
        <f>$G45+$H45+$I45+IF(ISBLANK($E45),0,$F45*VLOOKUP($E45,'INFO_Materials recyclability'!$I$6:$M$14,4,0))</f>
        <v>0</v>
      </c>
      <c r="Y45" s="62">
        <f>$J45+$K45+$L45+$M45+$N45+$O45+$P45+$Q45+$R45+IF(ISBLANK($E45),0,$F45*(1-VLOOKUP($E45,'INFO_Materials recyclability'!$I$6:$M$14,4,0)))</f>
        <v>0</v>
      </c>
      <c r="Z45" s="62">
        <f>$G45+$H45+$I45+$J45+IF(ISBLANK($E45),0,$F45*VLOOKUP($E45,'INFO_Materials recyclability'!$I$6:$M$14,5,0))</f>
        <v>0</v>
      </c>
      <c r="AA45" s="62">
        <f>$K45+$L45+$M45+$N45+$O45+$P45+$Q45+$R45+IF(ISBLANK($E45),0,$F45*(1-VLOOKUP($E45,'INFO_Materials recyclability'!$I$6:$M$14,5,0)))</f>
        <v>0</v>
      </c>
    </row>
    <row r="46" spans="2:27" x14ac:dyDescent="0.35">
      <c r="B46" s="5"/>
      <c r="C46" s="5"/>
      <c r="D46" s="26"/>
      <c r="E46" s="51"/>
      <c r="F46" s="53"/>
      <c r="G46" s="49"/>
      <c r="H46" s="49"/>
      <c r="I46" s="49"/>
      <c r="J46" s="49"/>
      <c r="K46" s="49"/>
      <c r="L46" s="49"/>
      <c r="M46" s="49"/>
      <c r="N46" s="49"/>
      <c r="O46" s="49"/>
      <c r="P46" s="56"/>
      <c r="Q46" s="70"/>
      <c r="R46" s="61"/>
      <c r="S46" s="60"/>
      <c r="T46" s="62">
        <f>$G46+$H46+$L46+IF(ISBLANK($E46),0,$F46*VLOOKUP($E46,'INFO_Materials recyclability'!$I$6:$M$14,2,0))</f>
        <v>0</v>
      </c>
      <c r="U46" s="62">
        <f>$I46+$J46+$K46+$M46+$N46+$O46+$P46+$Q46+$R46+IF(ISBLANK($E46),0,$F46*(1-VLOOKUP($E46,'INFO_Materials recyclability'!$I$6:$M$14,2,0)))</f>
        <v>0</v>
      </c>
      <c r="V46" s="62">
        <f>$G46+$H46+$K46+IF(ISBLANK($E46),0,$F46*VLOOKUP($E46,'INFO_Materials recyclability'!$I$6:$M$14,3,0))</f>
        <v>0</v>
      </c>
      <c r="W46" s="62">
        <f>$I46+$J46+$L46+$M46+$N46+$O46+$P46+$Q46+$R46+IF(ISBLANK($E46),0,$F46*(1-VLOOKUP($E46,'INFO_Materials recyclability'!$I$6:$M$14,3,0)))</f>
        <v>0</v>
      </c>
      <c r="X46" s="62">
        <f>$G46+$H46+$I46+IF(ISBLANK($E46),0,$F46*VLOOKUP($E46,'INFO_Materials recyclability'!$I$6:$M$14,4,0))</f>
        <v>0</v>
      </c>
      <c r="Y46" s="62">
        <f>$J46+$K46+$L46+$M46+$N46+$O46+$P46+$Q46+$R46+IF(ISBLANK($E46),0,$F46*(1-VLOOKUP($E46,'INFO_Materials recyclability'!$I$6:$M$14,4,0)))</f>
        <v>0</v>
      </c>
      <c r="Z46" s="62">
        <f>$G46+$H46+$I46+$J46+IF(ISBLANK($E46),0,$F46*VLOOKUP($E46,'INFO_Materials recyclability'!$I$6:$M$14,5,0))</f>
        <v>0</v>
      </c>
      <c r="AA46" s="62">
        <f>$K46+$L46+$M46+$N46+$O46+$P46+$Q46+$R46+IF(ISBLANK($E46),0,$F46*(1-VLOOKUP($E46,'INFO_Materials recyclability'!$I$6:$M$14,5,0)))</f>
        <v>0</v>
      </c>
    </row>
    <row r="47" spans="2:27" x14ac:dyDescent="0.35">
      <c r="B47" s="5"/>
      <c r="C47" s="5"/>
      <c r="D47" s="26"/>
      <c r="E47" s="51"/>
      <c r="F47" s="53"/>
      <c r="G47" s="49"/>
      <c r="H47" s="49"/>
      <c r="I47" s="49"/>
      <c r="J47" s="49"/>
      <c r="K47" s="49"/>
      <c r="L47" s="49"/>
      <c r="M47" s="49"/>
      <c r="N47" s="49"/>
      <c r="O47" s="49"/>
      <c r="P47" s="56"/>
      <c r="Q47" s="70"/>
      <c r="R47" s="61"/>
      <c r="S47" s="60"/>
      <c r="T47" s="62">
        <f>$G47+$H47+$L47+IF(ISBLANK($E47),0,$F47*VLOOKUP($E47,'INFO_Materials recyclability'!$I$6:$M$14,2,0))</f>
        <v>0</v>
      </c>
      <c r="U47" s="62">
        <f>$I47+$J47+$K47+$M47+$N47+$O47+$P47+$Q47+$R47+IF(ISBLANK($E47),0,$F47*(1-VLOOKUP($E47,'INFO_Materials recyclability'!$I$6:$M$14,2,0)))</f>
        <v>0</v>
      </c>
      <c r="V47" s="62">
        <f>$G47+$H47+$K47+IF(ISBLANK($E47),0,$F47*VLOOKUP($E47,'INFO_Materials recyclability'!$I$6:$M$14,3,0))</f>
        <v>0</v>
      </c>
      <c r="W47" s="62">
        <f>$I47+$J47+$L47+$M47+$N47+$O47+$P47+$Q47+$R47+IF(ISBLANK($E47),0,$F47*(1-VLOOKUP($E47,'INFO_Materials recyclability'!$I$6:$M$14,3,0)))</f>
        <v>0</v>
      </c>
      <c r="X47" s="62">
        <f>$G47+$H47+$I47+IF(ISBLANK($E47),0,$F47*VLOOKUP($E47,'INFO_Materials recyclability'!$I$6:$M$14,4,0))</f>
        <v>0</v>
      </c>
      <c r="Y47" s="62">
        <f>$J47+$K47+$L47+$M47+$N47+$O47+$P47+$Q47+$R47+IF(ISBLANK($E47),0,$F47*(1-VLOOKUP($E47,'INFO_Materials recyclability'!$I$6:$M$14,4,0)))</f>
        <v>0</v>
      </c>
      <c r="Z47" s="62">
        <f>$G47+$H47+$I47+$J47+IF(ISBLANK($E47),0,$F47*VLOOKUP($E47,'INFO_Materials recyclability'!$I$6:$M$14,5,0))</f>
        <v>0</v>
      </c>
      <c r="AA47" s="62">
        <f>$K47+$L47+$M47+$N47+$O47+$P47+$Q47+$R47+IF(ISBLANK($E47),0,$F47*(1-VLOOKUP($E47,'INFO_Materials recyclability'!$I$6:$M$14,5,0)))</f>
        <v>0</v>
      </c>
    </row>
    <row r="48" spans="2:27" x14ac:dyDescent="0.35">
      <c r="B48" s="5"/>
      <c r="C48" s="5"/>
      <c r="D48" s="26"/>
      <c r="E48" s="51"/>
      <c r="F48" s="53"/>
      <c r="G48" s="49"/>
      <c r="H48" s="49"/>
      <c r="I48" s="49"/>
      <c r="J48" s="49"/>
      <c r="K48" s="49"/>
      <c r="L48" s="49"/>
      <c r="M48" s="49"/>
      <c r="N48" s="49"/>
      <c r="O48" s="49"/>
      <c r="P48" s="56"/>
      <c r="Q48" s="70"/>
      <c r="R48" s="61"/>
      <c r="S48" s="60"/>
      <c r="T48" s="62">
        <f>$G48+$H48+$L48+IF(ISBLANK($E48),0,$F48*VLOOKUP($E48,'INFO_Materials recyclability'!$I$6:$M$14,2,0))</f>
        <v>0</v>
      </c>
      <c r="U48" s="62">
        <f>$I48+$J48+$K48+$M48+$N48+$O48+$P48+$Q48+$R48+IF(ISBLANK($E48),0,$F48*(1-VLOOKUP($E48,'INFO_Materials recyclability'!$I$6:$M$14,2,0)))</f>
        <v>0</v>
      </c>
      <c r="V48" s="62">
        <f>$G48+$H48+$K48+IF(ISBLANK($E48),0,$F48*VLOOKUP($E48,'INFO_Materials recyclability'!$I$6:$M$14,3,0))</f>
        <v>0</v>
      </c>
      <c r="W48" s="62">
        <f>$I48+$J48+$L48+$M48+$N48+$O48+$P48+$Q48+$R48+IF(ISBLANK($E48),0,$F48*(1-VLOOKUP($E48,'INFO_Materials recyclability'!$I$6:$M$14,3,0)))</f>
        <v>0</v>
      </c>
      <c r="X48" s="62">
        <f>$G48+$H48+$I48+IF(ISBLANK($E48),0,$F48*VLOOKUP($E48,'INFO_Materials recyclability'!$I$6:$M$14,4,0))</f>
        <v>0</v>
      </c>
      <c r="Y48" s="62">
        <f>$J48+$K48+$L48+$M48+$N48+$O48+$P48+$Q48+$R48+IF(ISBLANK($E48),0,$F48*(1-VLOOKUP($E48,'INFO_Materials recyclability'!$I$6:$M$14,4,0)))</f>
        <v>0</v>
      </c>
      <c r="Z48" s="62">
        <f>$G48+$H48+$I48+$J48+IF(ISBLANK($E48),0,$F48*VLOOKUP($E48,'INFO_Materials recyclability'!$I$6:$M$14,5,0))</f>
        <v>0</v>
      </c>
      <c r="AA48" s="62">
        <f>$K48+$L48+$M48+$N48+$O48+$P48+$Q48+$R48+IF(ISBLANK($E48),0,$F48*(1-VLOOKUP($E48,'INFO_Materials recyclability'!$I$6:$M$14,5,0)))</f>
        <v>0</v>
      </c>
    </row>
    <row r="49" spans="2:27" x14ac:dyDescent="0.35">
      <c r="B49" s="5"/>
      <c r="C49" s="5"/>
      <c r="D49" s="26"/>
      <c r="E49" s="51"/>
      <c r="F49" s="53"/>
      <c r="G49" s="49"/>
      <c r="H49" s="49"/>
      <c r="I49" s="49"/>
      <c r="J49" s="49"/>
      <c r="K49" s="49"/>
      <c r="L49" s="49"/>
      <c r="M49" s="49"/>
      <c r="N49" s="49"/>
      <c r="O49" s="49"/>
      <c r="P49" s="56"/>
      <c r="Q49" s="70"/>
      <c r="R49" s="61"/>
      <c r="S49" s="60"/>
      <c r="T49" s="62">
        <f>$G49+$H49+$L49+IF(ISBLANK($E49),0,$F49*VLOOKUP($E49,'INFO_Materials recyclability'!$I$6:$M$14,2,0))</f>
        <v>0</v>
      </c>
      <c r="U49" s="62">
        <f>$I49+$J49+$K49+$M49+$N49+$O49+$P49+$Q49+$R49+IF(ISBLANK($E49),0,$F49*(1-VLOOKUP($E49,'INFO_Materials recyclability'!$I$6:$M$14,2,0)))</f>
        <v>0</v>
      </c>
      <c r="V49" s="62">
        <f>$G49+$H49+$K49+IF(ISBLANK($E49),0,$F49*VLOOKUP($E49,'INFO_Materials recyclability'!$I$6:$M$14,3,0))</f>
        <v>0</v>
      </c>
      <c r="W49" s="62">
        <f>$I49+$J49+$L49+$M49+$N49+$O49+$P49+$Q49+$R49+IF(ISBLANK($E49),0,$F49*(1-VLOOKUP($E49,'INFO_Materials recyclability'!$I$6:$M$14,3,0)))</f>
        <v>0</v>
      </c>
      <c r="X49" s="62">
        <f>$G49+$H49+$I49+IF(ISBLANK($E49),0,$F49*VLOOKUP($E49,'INFO_Materials recyclability'!$I$6:$M$14,4,0))</f>
        <v>0</v>
      </c>
      <c r="Y49" s="62">
        <f>$J49+$K49+$L49+$M49+$N49+$O49+$P49+$Q49+$R49+IF(ISBLANK($E49),0,$F49*(1-VLOOKUP($E49,'INFO_Materials recyclability'!$I$6:$M$14,4,0)))</f>
        <v>0</v>
      </c>
      <c r="Z49" s="62">
        <f>$G49+$H49+$I49+$J49+IF(ISBLANK($E49),0,$F49*VLOOKUP($E49,'INFO_Materials recyclability'!$I$6:$M$14,5,0))</f>
        <v>0</v>
      </c>
      <c r="AA49" s="62">
        <f>$K49+$L49+$M49+$N49+$O49+$P49+$Q49+$R49+IF(ISBLANK($E49),0,$F49*(1-VLOOKUP($E49,'INFO_Materials recyclability'!$I$6:$M$14,5,0)))</f>
        <v>0</v>
      </c>
    </row>
    <row r="50" spans="2:27" x14ac:dyDescent="0.35">
      <c r="B50" s="5"/>
      <c r="C50" s="5"/>
      <c r="D50" s="26"/>
      <c r="E50" s="51"/>
      <c r="F50" s="53"/>
      <c r="G50" s="49"/>
      <c r="H50" s="49"/>
      <c r="I50" s="49"/>
      <c r="J50" s="49"/>
      <c r="K50" s="49"/>
      <c r="L50" s="49"/>
      <c r="M50" s="49"/>
      <c r="N50" s="49"/>
      <c r="O50" s="49"/>
      <c r="P50" s="56"/>
      <c r="Q50" s="70"/>
      <c r="R50" s="61"/>
      <c r="S50" s="60"/>
      <c r="T50" s="62">
        <f>$G50+$H50+$L50+IF(ISBLANK($E50),0,$F50*VLOOKUP($E50,'INFO_Materials recyclability'!$I$6:$M$14,2,0))</f>
        <v>0</v>
      </c>
      <c r="U50" s="62">
        <f>$I50+$J50+$K50+$M50+$N50+$O50+$P50+$Q50+$R50+IF(ISBLANK($E50),0,$F50*(1-VLOOKUP($E50,'INFO_Materials recyclability'!$I$6:$M$14,2,0)))</f>
        <v>0</v>
      </c>
      <c r="V50" s="62">
        <f>$G50+$H50+$K50+IF(ISBLANK($E50),0,$F50*VLOOKUP($E50,'INFO_Materials recyclability'!$I$6:$M$14,3,0))</f>
        <v>0</v>
      </c>
      <c r="W50" s="62">
        <f>$I50+$J50+$L50+$M50+$N50+$O50+$P50+$Q50+$R50+IF(ISBLANK($E50),0,$F50*(1-VLOOKUP($E50,'INFO_Materials recyclability'!$I$6:$M$14,3,0)))</f>
        <v>0</v>
      </c>
      <c r="X50" s="62">
        <f>$G50+$H50+$I50+IF(ISBLANK($E50),0,$F50*VLOOKUP($E50,'INFO_Materials recyclability'!$I$6:$M$14,4,0))</f>
        <v>0</v>
      </c>
      <c r="Y50" s="62">
        <f>$J50+$K50+$L50+$M50+$N50+$O50+$P50+$Q50+$R50+IF(ISBLANK($E50),0,$F50*(1-VLOOKUP($E50,'INFO_Materials recyclability'!$I$6:$M$14,4,0)))</f>
        <v>0</v>
      </c>
      <c r="Z50" s="62">
        <f>$G50+$H50+$I50+$J50+IF(ISBLANK($E50),0,$F50*VLOOKUP($E50,'INFO_Materials recyclability'!$I$6:$M$14,5,0))</f>
        <v>0</v>
      </c>
      <c r="AA50" s="62">
        <f>$K50+$L50+$M50+$N50+$O50+$P50+$Q50+$R50+IF(ISBLANK($E50),0,$F50*(1-VLOOKUP($E50,'INFO_Materials recyclability'!$I$6:$M$14,5,0)))</f>
        <v>0</v>
      </c>
    </row>
    <row r="51" spans="2:27" x14ac:dyDescent="0.35">
      <c r="B51" s="5"/>
      <c r="C51" s="5"/>
      <c r="D51" s="26"/>
      <c r="E51" s="51"/>
      <c r="F51" s="53"/>
      <c r="G51" s="49"/>
      <c r="H51" s="49"/>
      <c r="I51" s="49"/>
      <c r="J51" s="49"/>
      <c r="K51" s="49"/>
      <c r="L51" s="49"/>
      <c r="M51" s="49"/>
      <c r="N51" s="49"/>
      <c r="O51" s="49"/>
      <c r="P51" s="56"/>
      <c r="Q51" s="70"/>
      <c r="R51" s="61"/>
      <c r="S51" s="60"/>
      <c r="T51" s="62">
        <f>$G51+$H51+$L51+IF(ISBLANK($E51),0,$F51*VLOOKUP($E51,'INFO_Materials recyclability'!$I$6:$M$14,2,0))</f>
        <v>0</v>
      </c>
      <c r="U51" s="62">
        <f>$I51+$J51+$K51+$M51+$N51+$O51+$P51+$Q51+$R51+IF(ISBLANK($E51),0,$F51*(1-VLOOKUP($E51,'INFO_Materials recyclability'!$I$6:$M$14,2,0)))</f>
        <v>0</v>
      </c>
      <c r="V51" s="62">
        <f>$G51+$H51+$K51+IF(ISBLANK($E51),0,$F51*VLOOKUP($E51,'INFO_Materials recyclability'!$I$6:$M$14,3,0))</f>
        <v>0</v>
      </c>
      <c r="W51" s="62">
        <f>$I51+$J51+$L51+$M51+$N51+$O51+$P51+$Q51+$R51+IF(ISBLANK($E51),0,$F51*(1-VLOOKUP($E51,'INFO_Materials recyclability'!$I$6:$M$14,3,0)))</f>
        <v>0</v>
      </c>
      <c r="X51" s="62">
        <f>$G51+$H51+$I51+IF(ISBLANK($E51),0,$F51*VLOOKUP($E51,'INFO_Materials recyclability'!$I$6:$M$14,4,0))</f>
        <v>0</v>
      </c>
      <c r="Y51" s="62">
        <f>$J51+$K51+$L51+$M51+$N51+$O51+$P51+$Q51+$R51+IF(ISBLANK($E51),0,$F51*(1-VLOOKUP($E51,'INFO_Materials recyclability'!$I$6:$M$14,4,0)))</f>
        <v>0</v>
      </c>
      <c r="Z51" s="62">
        <f>$G51+$H51+$I51+$J51+IF(ISBLANK($E51),0,$F51*VLOOKUP($E51,'INFO_Materials recyclability'!$I$6:$M$14,5,0))</f>
        <v>0</v>
      </c>
      <c r="AA51" s="62">
        <f>$K51+$L51+$M51+$N51+$O51+$P51+$Q51+$R51+IF(ISBLANK($E51),0,$F51*(1-VLOOKUP($E51,'INFO_Materials recyclability'!$I$6:$M$14,5,0)))</f>
        <v>0</v>
      </c>
    </row>
    <row r="52" spans="2:27" x14ac:dyDescent="0.35">
      <c r="B52" s="5"/>
      <c r="C52" s="5"/>
      <c r="D52" s="26"/>
      <c r="E52" s="51"/>
      <c r="F52" s="53"/>
      <c r="G52" s="49"/>
      <c r="H52" s="49"/>
      <c r="I52" s="49"/>
      <c r="J52" s="49"/>
      <c r="K52" s="49"/>
      <c r="L52" s="49"/>
      <c r="M52" s="49"/>
      <c r="N52" s="49"/>
      <c r="O52" s="49"/>
      <c r="P52" s="56"/>
      <c r="Q52" s="70"/>
      <c r="R52" s="61"/>
      <c r="S52" s="60"/>
      <c r="T52" s="62">
        <f>$G52+$H52+$L52+IF(ISBLANK($E52),0,$F52*VLOOKUP($E52,'INFO_Materials recyclability'!$I$6:$M$14,2,0))</f>
        <v>0</v>
      </c>
      <c r="U52" s="62">
        <f>$I52+$J52+$K52+$M52+$N52+$O52+$P52+$Q52+$R52+IF(ISBLANK($E52),0,$F52*(1-VLOOKUP($E52,'INFO_Materials recyclability'!$I$6:$M$14,2,0)))</f>
        <v>0</v>
      </c>
      <c r="V52" s="62">
        <f>$G52+$H52+$K52+IF(ISBLANK($E52),0,$F52*VLOOKUP($E52,'INFO_Materials recyclability'!$I$6:$M$14,3,0))</f>
        <v>0</v>
      </c>
      <c r="W52" s="62">
        <f>$I52+$J52+$L52+$M52+$N52+$O52+$P52+$Q52+$R52+IF(ISBLANK($E52),0,$F52*(1-VLOOKUP($E52,'INFO_Materials recyclability'!$I$6:$M$14,3,0)))</f>
        <v>0</v>
      </c>
      <c r="X52" s="62">
        <f>$G52+$H52+$I52+IF(ISBLANK($E52),0,$F52*VLOOKUP($E52,'INFO_Materials recyclability'!$I$6:$M$14,4,0))</f>
        <v>0</v>
      </c>
      <c r="Y52" s="62">
        <f>$J52+$K52+$L52+$M52+$N52+$O52+$P52+$Q52+$R52+IF(ISBLANK($E52),0,$F52*(1-VLOOKUP($E52,'INFO_Materials recyclability'!$I$6:$M$14,4,0)))</f>
        <v>0</v>
      </c>
      <c r="Z52" s="62">
        <f>$G52+$H52+$I52+$J52+IF(ISBLANK($E52),0,$F52*VLOOKUP($E52,'INFO_Materials recyclability'!$I$6:$M$14,5,0))</f>
        <v>0</v>
      </c>
      <c r="AA52" s="62">
        <f>$K52+$L52+$M52+$N52+$O52+$P52+$Q52+$R52+IF(ISBLANK($E52),0,$F52*(1-VLOOKUP($E52,'INFO_Materials recyclability'!$I$6:$M$14,5,0)))</f>
        <v>0</v>
      </c>
    </row>
    <row r="53" spans="2:27" x14ac:dyDescent="0.35">
      <c r="B53" s="5"/>
      <c r="C53" s="5"/>
      <c r="D53" s="26"/>
      <c r="E53" s="51"/>
      <c r="F53" s="53"/>
      <c r="G53" s="49"/>
      <c r="H53" s="49"/>
      <c r="I53" s="49"/>
      <c r="J53" s="49"/>
      <c r="K53" s="49"/>
      <c r="L53" s="49"/>
      <c r="M53" s="49"/>
      <c r="N53" s="49"/>
      <c r="O53" s="49"/>
      <c r="P53" s="56"/>
      <c r="Q53" s="70"/>
      <c r="R53" s="61"/>
      <c r="S53" s="60"/>
      <c r="T53" s="62">
        <f>$G53+$H53+$L53+IF(ISBLANK($E53),0,$F53*VLOOKUP($E53,'INFO_Materials recyclability'!$I$6:$M$14,2,0))</f>
        <v>0</v>
      </c>
      <c r="U53" s="62">
        <f>$I53+$J53+$K53+$M53+$N53+$O53+$P53+$Q53+$R53+IF(ISBLANK($E53),0,$F53*(1-VLOOKUP($E53,'INFO_Materials recyclability'!$I$6:$M$14,2,0)))</f>
        <v>0</v>
      </c>
      <c r="V53" s="62">
        <f>$G53+$H53+$K53+IF(ISBLANK($E53),0,$F53*VLOOKUP($E53,'INFO_Materials recyclability'!$I$6:$M$14,3,0))</f>
        <v>0</v>
      </c>
      <c r="W53" s="62">
        <f>$I53+$J53+$L53+$M53+$N53+$O53+$P53+$Q53+$R53+IF(ISBLANK($E53),0,$F53*(1-VLOOKUP($E53,'INFO_Materials recyclability'!$I$6:$M$14,3,0)))</f>
        <v>0</v>
      </c>
      <c r="X53" s="62">
        <f>$G53+$H53+$I53+IF(ISBLANK($E53),0,$F53*VLOOKUP($E53,'INFO_Materials recyclability'!$I$6:$M$14,4,0))</f>
        <v>0</v>
      </c>
      <c r="Y53" s="62">
        <f>$J53+$K53+$L53+$M53+$N53+$O53+$P53+$Q53+$R53+IF(ISBLANK($E53),0,$F53*(1-VLOOKUP($E53,'INFO_Materials recyclability'!$I$6:$M$14,4,0)))</f>
        <v>0</v>
      </c>
      <c r="Z53" s="62">
        <f>$G53+$H53+$I53+$J53+IF(ISBLANK($E53),0,$F53*VLOOKUP($E53,'INFO_Materials recyclability'!$I$6:$M$14,5,0))</f>
        <v>0</v>
      </c>
      <c r="AA53" s="62">
        <f>$K53+$L53+$M53+$N53+$O53+$P53+$Q53+$R53+IF(ISBLANK($E53),0,$F53*(1-VLOOKUP($E53,'INFO_Materials recyclability'!$I$6:$M$14,5,0)))</f>
        <v>0</v>
      </c>
    </row>
    <row r="54" spans="2:27" x14ac:dyDescent="0.35">
      <c r="B54" s="5"/>
      <c r="C54" s="5"/>
      <c r="D54" s="26"/>
      <c r="E54" s="51"/>
      <c r="F54" s="53"/>
      <c r="G54" s="49"/>
      <c r="H54" s="49"/>
      <c r="I54" s="49"/>
      <c r="J54" s="49"/>
      <c r="K54" s="49"/>
      <c r="L54" s="49"/>
      <c r="M54" s="49"/>
      <c r="N54" s="49"/>
      <c r="O54" s="49"/>
      <c r="P54" s="56"/>
      <c r="Q54" s="70"/>
      <c r="R54" s="61"/>
      <c r="S54" s="60"/>
      <c r="T54" s="62">
        <f>$G54+$H54+$L54+IF(ISBLANK($E54),0,$F54*VLOOKUP($E54,'INFO_Materials recyclability'!$I$6:$M$14,2,0))</f>
        <v>0</v>
      </c>
      <c r="U54" s="62">
        <f>$I54+$J54+$K54+$M54+$N54+$O54+$P54+$Q54+$R54+IF(ISBLANK($E54),0,$F54*(1-VLOOKUP($E54,'INFO_Materials recyclability'!$I$6:$M$14,2,0)))</f>
        <v>0</v>
      </c>
      <c r="V54" s="62">
        <f>$G54+$H54+$K54+IF(ISBLANK($E54),0,$F54*VLOOKUP($E54,'INFO_Materials recyclability'!$I$6:$M$14,3,0))</f>
        <v>0</v>
      </c>
      <c r="W54" s="62">
        <f>$I54+$J54+$L54+$M54+$N54+$O54+$P54+$Q54+$R54+IF(ISBLANK($E54),0,$F54*(1-VLOOKUP($E54,'INFO_Materials recyclability'!$I$6:$M$14,3,0)))</f>
        <v>0</v>
      </c>
      <c r="X54" s="62">
        <f>$G54+$H54+$I54+IF(ISBLANK($E54),0,$F54*VLOOKUP($E54,'INFO_Materials recyclability'!$I$6:$M$14,4,0))</f>
        <v>0</v>
      </c>
      <c r="Y54" s="62">
        <f>$J54+$K54+$L54+$M54+$N54+$O54+$P54+$Q54+$R54+IF(ISBLANK($E54),0,$F54*(1-VLOOKUP($E54,'INFO_Materials recyclability'!$I$6:$M$14,4,0)))</f>
        <v>0</v>
      </c>
      <c r="Z54" s="62">
        <f>$G54+$H54+$I54+$J54+IF(ISBLANK($E54),0,$F54*VLOOKUP($E54,'INFO_Materials recyclability'!$I$6:$M$14,5,0))</f>
        <v>0</v>
      </c>
      <c r="AA54" s="62">
        <f>$K54+$L54+$M54+$N54+$O54+$P54+$Q54+$R54+IF(ISBLANK($E54),0,$F54*(1-VLOOKUP($E54,'INFO_Materials recyclability'!$I$6:$M$14,5,0)))</f>
        <v>0</v>
      </c>
    </row>
    <row r="55" spans="2:27" x14ac:dyDescent="0.35">
      <c r="B55" s="5"/>
      <c r="C55" s="5"/>
      <c r="D55" s="26"/>
      <c r="E55" s="51"/>
      <c r="F55" s="53"/>
      <c r="G55" s="49"/>
      <c r="H55" s="49"/>
      <c r="I55" s="49"/>
      <c r="J55" s="49"/>
      <c r="K55" s="49"/>
      <c r="L55" s="49"/>
      <c r="M55" s="49"/>
      <c r="N55" s="49"/>
      <c r="O55" s="49"/>
      <c r="P55" s="56"/>
      <c r="Q55" s="70"/>
      <c r="R55" s="61"/>
      <c r="S55" s="60"/>
      <c r="T55" s="62">
        <f>$G55+$H55+$L55+IF(ISBLANK($E55),0,$F55*VLOOKUP($E55,'INFO_Materials recyclability'!$I$6:$M$14,2,0))</f>
        <v>0</v>
      </c>
      <c r="U55" s="62">
        <f>$I55+$J55+$K55+$M55+$N55+$O55+$P55+$Q55+$R55+IF(ISBLANK($E55),0,$F55*(1-VLOOKUP($E55,'INFO_Materials recyclability'!$I$6:$M$14,2,0)))</f>
        <v>0</v>
      </c>
      <c r="V55" s="62">
        <f>$G55+$H55+$K55+IF(ISBLANK($E55),0,$F55*VLOOKUP($E55,'INFO_Materials recyclability'!$I$6:$M$14,3,0))</f>
        <v>0</v>
      </c>
      <c r="W55" s="62">
        <f>$I55+$J55+$L55+$M55+$N55+$O55+$P55+$Q55+$R55+IF(ISBLANK($E55),0,$F55*(1-VLOOKUP($E55,'INFO_Materials recyclability'!$I$6:$M$14,3,0)))</f>
        <v>0</v>
      </c>
      <c r="X55" s="62">
        <f>$G55+$H55+$I55+IF(ISBLANK($E55),0,$F55*VLOOKUP($E55,'INFO_Materials recyclability'!$I$6:$M$14,4,0))</f>
        <v>0</v>
      </c>
      <c r="Y55" s="62">
        <f>$J55+$K55+$L55+$M55+$N55+$O55+$P55+$Q55+$R55+IF(ISBLANK($E55),0,$F55*(1-VLOOKUP($E55,'INFO_Materials recyclability'!$I$6:$M$14,4,0)))</f>
        <v>0</v>
      </c>
      <c r="Z55" s="62">
        <f>$G55+$H55+$I55+$J55+IF(ISBLANK($E55),0,$F55*VLOOKUP($E55,'INFO_Materials recyclability'!$I$6:$M$14,5,0))</f>
        <v>0</v>
      </c>
      <c r="AA55" s="62">
        <f>$K55+$L55+$M55+$N55+$O55+$P55+$Q55+$R55+IF(ISBLANK($E55),0,$F55*(1-VLOOKUP($E55,'INFO_Materials recyclability'!$I$6:$M$14,5,0)))</f>
        <v>0</v>
      </c>
    </row>
    <row r="56" spans="2:27" x14ac:dyDescent="0.35">
      <c r="B56" s="5"/>
      <c r="C56" s="5"/>
      <c r="D56" s="26"/>
      <c r="E56" s="51"/>
      <c r="F56" s="53"/>
      <c r="G56" s="49"/>
      <c r="H56" s="49"/>
      <c r="I56" s="49"/>
      <c r="J56" s="49"/>
      <c r="K56" s="49"/>
      <c r="L56" s="49"/>
      <c r="M56" s="49"/>
      <c r="N56" s="49"/>
      <c r="O56" s="49"/>
      <c r="P56" s="56"/>
      <c r="Q56" s="70"/>
      <c r="R56" s="61"/>
      <c r="S56" s="60"/>
      <c r="T56" s="62">
        <f>$G56+$H56+$L56+IF(ISBLANK($E56),0,$F56*VLOOKUP($E56,'INFO_Materials recyclability'!$I$6:$M$14,2,0))</f>
        <v>0</v>
      </c>
      <c r="U56" s="62">
        <f>$I56+$J56+$K56+$M56+$N56+$O56+$P56+$Q56+$R56+IF(ISBLANK($E56),0,$F56*(1-VLOOKUP($E56,'INFO_Materials recyclability'!$I$6:$M$14,2,0)))</f>
        <v>0</v>
      </c>
      <c r="V56" s="62">
        <f>$G56+$H56+$K56+IF(ISBLANK($E56),0,$F56*VLOOKUP($E56,'INFO_Materials recyclability'!$I$6:$M$14,3,0))</f>
        <v>0</v>
      </c>
      <c r="W56" s="62">
        <f>$I56+$J56+$L56+$M56+$N56+$O56+$P56+$Q56+$R56+IF(ISBLANK($E56),0,$F56*(1-VLOOKUP($E56,'INFO_Materials recyclability'!$I$6:$M$14,3,0)))</f>
        <v>0</v>
      </c>
      <c r="X56" s="62">
        <f>$G56+$H56+$I56+IF(ISBLANK($E56),0,$F56*VLOOKUP($E56,'INFO_Materials recyclability'!$I$6:$M$14,4,0))</f>
        <v>0</v>
      </c>
      <c r="Y56" s="62">
        <f>$J56+$K56+$L56+$M56+$N56+$O56+$P56+$Q56+$R56+IF(ISBLANK($E56),0,$F56*(1-VLOOKUP($E56,'INFO_Materials recyclability'!$I$6:$M$14,4,0)))</f>
        <v>0</v>
      </c>
      <c r="Z56" s="62">
        <f>$G56+$H56+$I56+$J56+IF(ISBLANK($E56),0,$F56*VLOOKUP($E56,'INFO_Materials recyclability'!$I$6:$M$14,5,0))</f>
        <v>0</v>
      </c>
      <c r="AA56" s="62">
        <f>$K56+$L56+$M56+$N56+$O56+$P56+$Q56+$R56+IF(ISBLANK($E56),0,$F56*(1-VLOOKUP($E56,'INFO_Materials recyclability'!$I$6:$M$14,5,0)))</f>
        <v>0</v>
      </c>
    </row>
    <row r="57" spans="2:27" x14ac:dyDescent="0.35">
      <c r="B57" s="5"/>
      <c r="C57" s="5"/>
      <c r="D57" s="26"/>
      <c r="E57" s="51"/>
      <c r="F57" s="53"/>
      <c r="G57" s="49"/>
      <c r="H57" s="49"/>
      <c r="I57" s="49"/>
      <c r="J57" s="49"/>
      <c r="K57" s="49"/>
      <c r="L57" s="49"/>
      <c r="M57" s="49"/>
      <c r="N57" s="49"/>
      <c r="O57" s="49"/>
      <c r="P57" s="56"/>
      <c r="Q57" s="70"/>
      <c r="R57" s="61"/>
      <c r="S57" s="60"/>
      <c r="T57" s="62">
        <f>$G57+$H57+$L57+IF(ISBLANK($E57),0,$F57*VLOOKUP($E57,'INFO_Materials recyclability'!$I$6:$M$14,2,0))</f>
        <v>0</v>
      </c>
      <c r="U57" s="62">
        <f>$I57+$J57+$K57+$M57+$N57+$O57+$P57+$Q57+$R57+IF(ISBLANK($E57),0,$F57*(1-VLOOKUP($E57,'INFO_Materials recyclability'!$I$6:$M$14,2,0)))</f>
        <v>0</v>
      </c>
      <c r="V57" s="62">
        <f>$G57+$H57+$K57+IF(ISBLANK($E57),0,$F57*VLOOKUP($E57,'INFO_Materials recyclability'!$I$6:$M$14,3,0))</f>
        <v>0</v>
      </c>
      <c r="W57" s="62">
        <f>$I57+$J57+$L57+$M57+$N57+$O57+$P57+$Q57+$R57+IF(ISBLANK($E57),0,$F57*(1-VLOOKUP($E57,'INFO_Materials recyclability'!$I$6:$M$14,3,0)))</f>
        <v>0</v>
      </c>
      <c r="X57" s="62">
        <f>$G57+$H57+$I57+IF(ISBLANK($E57),0,$F57*VLOOKUP($E57,'INFO_Materials recyclability'!$I$6:$M$14,4,0))</f>
        <v>0</v>
      </c>
      <c r="Y57" s="62">
        <f>$J57+$K57+$L57+$M57+$N57+$O57+$P57+$Q57+$R57+IF(ISBLANK($E57),0,$F57*(1-VLOOKUP($E57,'INFO_Materials recyclability'!$I$6:$M$14,4,0)))</f>
        <v>0</v>
      </c>
      <c r="Z57" s="62">
        <f>$G57+$H57+$I57+$J57+IF(ISBLANK($E57),0,$F57*VLOOKUP($E57,'INFO_Materials recyclability'!$I$6:$M$14,5,0))</f>
        <v>0</v>
      </c>
      <c r="AA57" s="62">
        <f>$K57+$L57+$M57+$N57+$O57+$P57+$Q57+$R57+IF(ISBLANK($E57),0,$F57*(1-VLOOKUP($E57,'INFO_Materials recyclability'!$I$6:$M$14,5,0)))</f>
        <v>0</v>
      </c>
    </row>
    <row r="58" spans="2:27" x14ac:dyDescent="0.35">
      <c r="B58" s="5"/>
      <c r="C58" s="5"/>
      <c r="D58" s="26"/>
      <c r="E58" s="51"/>
      <c r="F58" s="53"/>
      <c r="G58" s="49"/>
      <c r="H58" s="49"/>
      <c r="I58" s="49"/>
      <c r="J58" s="49"/>
      <c r="K58" s="49"/>
      <c r="L58" s="49"/>
      <c r="M58" s="49"/>
      <c r="N58" s="49"/>
      <c r="O58" s="49"/>
      <c r="P58" s="56"/>
      <c r="Q58" s="70"/>
      <c r="R58" s="61"/>
      <c r="S58" s="60"/>
      <c r="T58" s="62">
        <f>$G58+$H58+$L58+IF(ISBLANK($E58),0,$F58*VLOOKUP($E58,'INFO_Materials recyclability'!$I$6:$M$14,2,0))</f>
        <v>0</v>
      </c>
      <c r="U58" s="62">
        <f>$I58+$J58+$K58+$M58+$N58+$O58+$P58+$Q58+$R58+IF(ISBLANK($E58),0,$F58*(1-VLOOKUP($E58,'INFO_Materials recyclability'!$I$6:$M$14,2,0)))</f>
        <v>0</v>
      </c>
      <c r="V58" s="62">
        <f>$G58+$H58+$K58+IF(ISBLANK($E58),0,$F58*VLOOKUP($E58,'INFO_Materials recyclability'!$I$6:$M$14,3,0))</f>
        <v>0</v>
      </c>
      <c r="W58" s="62">
        <f>$I58+$J58+$L58+$M58+$N58+$O58+$P58+$Q58+$R58+IF(ISBLANK($E58),0,$F58*(1-VLOOKUP($E58,'INFO_Materials recyclability'!$I$6:$M$14,3,0)))</f>
        <v>0</v>
      </c>
      <c r="X58" s="62">
        <f>$G58+$H58+$I58+IF(ISBLANK($E58),0,$F58*VLOOKUP($E58,'INFO_Materials recyclability'!$I$6:$M$14,4,0))</f>
        <v>0</v>
      </c>
      <c r="Y58" s="62">
        <f>$J58+$K58+$L58+$M58+$N58+$O58+$P58+$Q58+$R58+IF(ISBLANK($E58),0,$F58*(1-VLOOKUP($E58,'INFO_Materials recyclability'!$I$6:$M$14,4,0)))</f>
        <v>0</v>
      </c>
      <c r="Z58" s="62">
        <f>$G58+$H58+$I58+$J58+IF(ISBLANK($E58),0,$F58*VLOOKUP($E58,'INFO_Materials recyclability'!$I$6:$M$14,5,0))</f>
        <v>0</v>
      </c>
      <c r="AA58" s="62">
        <f>$K58+$L58+$M58+$N58+$O58+$P58+$Q58+$R58+IF(ISBLANK($E58),0,$F58*(1-VLOOKUP($E58,'INFO_Materials recyclability'!$I$6:$M$14,5,0)))</f>
        <v>0</v>
      </c>
    </row>
    <row r="59" spans="2:27" x14ac:dyDescent="0.35">
      <c r="B59" s="5"/>
      <c r="C59" s="5"/>
      <c r="D59" s="26"/>
      <c r="E59" s="51"/>
      <c r="F59" s="53"/>
      <c r="G59" s="49"/>
      <c r="H59" s="49"/>
      <c r="I59" s="49"/>
      <c r="J59" s="49"/>
      <c r="K59" s="49"/>
      <c r="L59" s="49"/>
      <c r="M59" s="49"/>
      <c r="N59" s="49"/>
      <c r="O59" s="49"/>
      <c r="P59" s="56"/>
      <c r="Q59" s="70"/>
      <c r="R59" s="61"/>
      <c r="S59" s="60"/>
      <c r="T59" s="62">
        <f>$G59+$H59+$L59+IF(ISBLANK($E59),0,$F59*VLOOKUP($E59,'INFO_Materials recyclability'!$I$6:$M$14,2,0))</f>
        <v>0</v>
      </c>
      <c r="U59" s="62">
        <f>$I59+$J59+$K59+$M59+$N59+$O59+$P59+$Q59+$R59+IF(ISBLANK($E59),0,$F59*(1-VLOOKUP($E59,'INFO_Materials recyclability'!$I$6:$M$14,2,0)))</f>
        <v>0</v>
      </c>
      <c r="V59" s="62">
        <f>$G59+$H59+$K59+IF(ISBLANK($E59),0,$F59*VLOOKUP($E59,'INFO_Materials recyclability'!$I$6:$M$14,3,0))</f>
        <v>0</v>
      </c>
      <c r="W59" s="62">
        <f>$I59+$J59+$L59+$M59+$N59+$O59+$P59+$Q59+$R59+IF(ISBLANK($E59),0,$F59*(1-VLOOKUP($E59,'INFO_Materials recyclability'!$I$6:$M$14,3,0)))</f>
        <v>0</v>
      </c>
      <c r="X59" s="62">
        <f>$G59+$H59+$I59+IF(ISBLANK($E59),0,$F59*VLOOKUP($E59,'INFO_Materials recyclability'!$I$6:$M$14,4,0))</f>
        <v>0</v>
      </c>
      <c r="Y59" s="62">
        <f>$J59+$K59+$L59+$M59+$N59+$O59+$P59+$Q59+$R59+IF(ISBLANK($E59),0,$F59*(1-VLOOKUP($E59,'INFO_Materials recyclability'!$I$6:$M$14,4,0)))</f>
        <v>0</v>
      </c>
      <c r="Z59" s="62">
        <f>$G59+$H59+$I59+$J59+IF(ISBLANK($E59),0,$F59*VLOOKUP($E59,'INFO_Materials recyclability'!$I$6:$M$14,5,0))</f>
        <v>0</v>
      </c>
      <c r="AA59" s="62">
        <f>$K59+$L59+$M59+$N59+$O59+$P59+$Q59+$R59+IF(ISBLANK($E59),0,$F59*(1-VLOOKUP($E59,'INFO_Materials recyclability'!$I$6:$M$14,5,0)))</f>
        <v>0</v>
      </c>
    </row>
    <row r="60" spans="2:27" x14ac:dyDescent="0.35">
      <c r="B60" s="5"/>
      <c r="C60" s="5"/>
      <c r="D60" s="26"/>
      <c r="E60" s="51"/>
      <c r="F60" s="53"/>
      <c r="G60" s="49"/>
      <c r="H60" s="49"/>
      <c r="I60" s="49"/>
      <c r="J60" s="49"/>
      <c r="K60" s="49"/>
      <c r="L60" s="49"/>
      <c r="M60" s="49"/>
      <c r="N60" s="49"/>
      <c r="O60" s="49"/>
      <c r="P60" s="56"/>
      <c r="Q60" s="70"/>
      <c r="R60" s="61"/>
      <c r="S60" s="60"/>
      <c r="T60" s="62">
        <f>$G60+$H60+$L60+IF(ISBLANK($E60),0,$F60*VLOOKUP($E60,'INFO_Materials recyclability'!$I$6:$M$14,2,0))</f>
        <v>0</v>
      </c>
      <c r="U60" s="62">
        <f>$I60+$J60+$K60+$M60+$N60+$O60+$P60+$Q60+$R60+IF(ISBLANK($E60),0,$F60*(1-VLOOKUP($E60,'INFO_Materials recyclability'!$I$6:$M$14,2,0)))</f>
        <v>0</v>
      </c>
      <c r="V60" s="62">
        <f>$G60+$H60+$K60+IF(ISBLANK($E60),0,$F60*VLOOKUP($E60,'INFO_Materials recyclability'!$I$6:$M$14,3,0))</f>
        <v>0</v>
      </c>
      <c r="W60" s="62">
        <f>$I60+$J60+$L60+$M60+$N60+$O60+$P60+$Q60+$R60+IF(ISBLANK($E60),0,$F60*(1-VLOOKUP($E60,'INFO_Materials recyclability'!$I$6:$M$14,3,0)))</f>
        <v>0</v>
      </c>
      <c r="X60" s="62">
        <f>$G60+$H60+$I60+IF(ISBLANK($E60),0,$F60*VLOOKUP($E60,'INFO_Materials recyclability'!$I$6:$M$14,4,0))</f>
        <v>0</v>
      </c>
      <c r="Y60" s="62">
        <f>$J60+$K60+$L60+$M60+$N60+$O60+$P60+$Q60+$R60+IF(ISBLANK($E60),0,$F60*(1-VLOOKUP($E60,'INFO_Materials recyclability'!$I$6:$M$14,4,0)))</f>
        <v>0</v>
      </c>
      <c r="Z60" s="62">
        <f>$G60+$H60+$I60+$J60+IF(ISBLANK($E60),0,$F60*VLOOKUP($E60,'INFO_Materials recyclability'!$I$6:$M$14,5,0))</f>
        <v>0</v>
      </c>
      <c r="AA60" s="62">
        <f>$K60+$L60+$M60+$N60+$O60+$P60+$Q60+$R60+IF(ISBLANK($E60),0,$F60*(1-VLOOKUP($E60,'INFO_Materials recyclability'!$I$6:$M$14,5,0)))</f>
        <v>0</v>
      </c>
    </row>
    <row r="61" spans="2:27" x14ac:dyDescent="0.35">
      <c r="B61" s="5"/>
      <c r="C61" s="5"/>
      <c r="D61" s="26"/>
      <c r="E61" s="51"/>
      <c r="F61" s="53"/>
      <c r="G61" s="49"/>
      <c r="H61" s="49"/>
      <c r="I61" s="49"/>
      <c r="J61" s="49"/>
      <c r="K61" s="49"/>
      <c r="L61" s="49"/>
      <c r="M61" s="49"/>
      <c r="N61" s="49"/>
      <c r="O61" s="49"/>
      <c r="P61" s="56"/>
      <c r="Q61" s="70"/>
      <c r="R61" s="61"/>
      <c r="S61" s="60"/>
      <c r="T61" s="62">
        <f>$G61+$H61+$L61+IF(ISBLANK($E61),0,$F61*VLOOKUP($E61,'INFO_Materials recyclability'!$I$6:$M$14,2,0))</f>
        <v>0</v>
      </c>
      <c r="U61" s="62">
        <f>$I61+$J61+$K61+$M61+$N61+$O61+$P61+$Q61+$R61+IF(ISBLANK($E61),0,$F61*(1-VLOOKUP($E61,'INFO_Materials recyclability'!$I$6:$M$14,2,0)))</f>
        <v>0</v>
      </c>
      <c r="V61" s="62">
        <f>$G61+$H61+$K61+IF(ISBLANK($E61),0,$F61*VLOOKUP($E61,'INFO_Materials recyclability'!$I$6:$M$14,3,0))</f>
        <v>0</v>
      </c>
      <c r="W61" s="62">
        <f>$I61+$J61+$L61+$M61+$N61+$O61+$P61+$Q61+$R61+IF(ISBLANK($E61),0,$F61*(1-VLOOKUP($E61,'INFO_Materials recyclability'!$I$6:$M$14,3,0)))</f>
        <v>0</v>
      </c>
      <c r="X61" s="62">
        <f>$G61+$H61+$I61+IF(ISBLANK($E61),0,$F61*VLOOKUP($E61,'INFO_Materials recyclability'!$I$6:$M$14,4,0))</f>
        <v>0</v>
      </c>
      <c r="Y61" s="62">
        <f>$J61+$K61+$L61+$M61+$N61+$O61+$P61+$Q61+$R61+IF(ISBLANK($E61),0,$F61*(1-VLOOKUP($E61,'INFO_Materials recyclability'!$I$6:$M$14,4,0)))</f>
        <v>0</v>
      </c>
      <c r="Z61" s="62">
        <f>$G61+$H61+$I61+$J61+IF(ISBLANK($E61),0,$F61*VLOOKUP($E61,'INFO_Materials recyclability'!$I$6:$M$14,5,0))</f>
        <v>0</v>
      </c>
      <c r="AA61" s="62">
        <f>$K61+$L61+$M61+$N61+$O61+$P61+$Q61+$R61+IF(ISBLANK($E61),0,$F61*(1-VLOOKUP($E61,'INFO_Materials recyclability'!$I$6:$M$14,5,0)))</f>
        <v>0</v>
      </c>
    </row>
    <row r="62" spans="2:27" x14ac:dyDescent="0.35">
      <c r="B62" s="5"/>
      <c r="C62" s="5"/>
      <c r="D62" s="26"/>
      <c r="E62" s="51"/>
      <c r="F62" s="53"/>
      <c r="G62" s="49"/>
      <c r="H62" s="49"/>
      <c r="I62" s="49"/>
      <c r="J62" s="49"/>
      <c r="K62" s="49"/>
      <c r="L62" s="49"/>
      <c r="M62" s="49"/>
      <c r="N62" s="49"/>
      <c r="O62" s="49"/>
      <c r="P62" s="56"/>
      <c r="Q62" s="70"/>
      <c r="R62" s="61"/>
      <c r="S62" s="60"/>
      <c r="T62" s="62">
        <f>$G62+$H62+$L62+IF(ISBLANK($E62),0,$F62*VLOOKUP($E62,'INFO_Materials recyclability'!$I$6:$M$14,2,0))</f>
        <v>0</v>
      </c>
      <c r="U62" s="62">
        <f>$I62+$J62+$K62+$M62+$N62+$O62+$P62+$Q62+$R62+IF(ISBLANK($E62),0,$F62*(1-VLOOKUP($E62,'INFO_Materials recyclability'!$I$6:$M$14,2,0)))</f>
        <v>0</v>
      </c>
      <c r="V62" s="62">
        <f>$G62+$H62+$K62+IF(ISBLANK($E62),0,$F62*VLOOKUP($E62,'INFO_Materials recyclability'!$I$6:$M$14,3,0))</f>
        <v>0</v>
      </c>
      <c r="W62" s="62">
        <f>$I62+$J62+$L62+$M62+$N62+$O62+$P62+$Q62+$R62+IF(ISBLANK($E62),0,$F62*(1-VLOOKUP($E62,'INFO_Materials recyclability'!$I$6:$M$14,3,0)))</f>
        <v>0</v>
      </c>
      <c r="X62" s="62">
        <f>$G62+$H62+$I62+IF(ISBLANK($E62),0,$F62*VLOOKUP($E62,'INFO_Materials recyclability'!$I$6:$M$14,4,0))</f>
        <v>0</v>
      </c>
      <c r="Y62" s="62">
        <f>$J62+$K62+$L62+$M62+$N62+$O62+$P62+$Q62+$R62+IF(ISBLANK($E62),0,$F62*(1-VLOOKUP($E62,'INFO_Materials recyclability'!$I$6:$M$14,4,0)))</f>
        <v>0</v>
      </c>
      <c r="Z62" s="62">
        <f>$G62+$H62+$I62+$J62+IF(ISBLANK($E62),0,$F62*VLOOKUP($E62,'INFO_Materials recyclability'!$I$6:$M$14,5,0))</f>
        <v>0</v>
      </c>
      <c r="AA62" s="62">
        <f>$K62+$L62+$M62+$N62+$O62+$P62+$Q62+$R62+IF(ISBLANK($E62),0,$F62*(1-VLOOKUP($E62,'INFO_Materials recyclability'!$I$6:$M$14,5,0)))</f>
        <v>0</v>
      </c>
    </row>
    <row r="63" spans="2:27" x14ac:dyDescent="0.35">
      <c r="B63" s="5"/>
      <c r="C63" s="5"/>
      <c r="D63" s="26"/>
      <c r="E63" s="51"/>
      <c r="F63" s="53"/>
      <c r="G63" s="49"/>
      <c r="H63" s="49"/>
      <c r="I63" s="49"/>
      <c r="J63" s="49"/>
      <c r="K63" s="49"/>
      <c r="L63" s="49"/>
      <c r="M63" s="49"/>
      <c r="N63" s="49"/>
      <c r="O63" s="49"/>
      <c r="P63" s="56"/>
      <c r="Q63" s="70"/>
      <c r="R63" s="61"/>
      <c r="S63" s="60"/>
      <c r="T63" s="62">
        <f>$G63+$H63+$L63+IF(ISBLANK($E63),0,$F63*VLOOKUP($E63,'INFO_Materials recyclability'!$I$6:$M$14,2,0))</f>
        <v>0</v>
      </c>
      <c r="U63" s="62">
        <f>$I63+$J63+$K63+$M63+$N63+$O63+$P63+$Q63+$R63+IF(ISBLANK($E63),0,$F63*(1-VLOOKUP($E63,'INFO_Materials recyclability'!$I$6:$M$14,2,0)))</f>
        <v>0</v>
      </c>
      <c r="V63" s="62">
        <f>$G63+$H63+$K63+IF(ISBLANK($E63),0,$F63*VLOOKUP($E63,'INFO_Materials recyclability'!$I$6:$M$14,3,0))</f>
        <v>0</v>
      </c>
      <c r="W63" s="62">
        <f>$I63+$J63+$L63+$M63+$N63+$O63+$P63+$Q63+$R63+IF(ISBLANK($E63),0,$F63*(1-VLOOKUP($E63,'INFO_Materials recyclability'!$I$6:$M$14,3,0)))</f>
        <v>0</v>
      </c>
      <c r="X63" s="62">
        <f>$G63+$H63+$I63+IF(ISBLANK($E63),0,$F63*VLOOKUP($E63,'INFO_Materials recyclability'!$I$6:$M$14,4,0))</f>
        <v>0</v>
      </c>
      <c r="Y63" s="62">
        <f>$J63+$K63+$L63+$M63+$N63+$O63+$P63+$Q63+$R63+IF(ISBLANK($E63),0,$F63*(1-VLOOKUP($E63,'INFO_Materials recyclability'!$I$6:$M$14,4,0)))</f>
        <v>0</v>
      </c>
      <c r="Z63" s="62">
        <f>$G63+$H63+$I63+$J63+IF(ISBLANK($E63),0,$F63*VLOOKUP($E63,'INFO_Materials recyclability'!$I$6:$M$14,5,0))</f>
        <v>0</v>
      </c>
      <c r="AA63" s="62">
        <f>$K63+$L63+$M63+$N63+$O63+$P63+$Q63+$R63+IF(ISBLANK($E63),0,$F63*(1-VLOOKUP($E63,'INFO_Materials recyclability'!$I$6:$M$14,5,0)))</f>
        <v>0</v>
      </c>
    </row>
    <row r="64" spans="2:27" x14ac:dyDescent="0.35">
      <c r="B64" s="5"/>
      <c r="C64" s="5"/>
      <c r="D64" s="26"/>
      <c r="E64" s="51"/>
      <c r="F64" s="53"/>
      <c r="G64" s="49"/>
      <c r="H64" s="49"/>
      <c r="I64" s="49"/>
      <c r="J64" s="49"/>
      <c r="K64" s="49"/>
      <c r="L64" s="49"/>
      <c r="M64" s="49"/>
      <c r="N64" s="49"/>
      <c r="O64" s="49"/>
      <c r="P64" s="56"/>
      <c r="Q64" s="70"/>
      <c r="R64" s="61"/>
      <c r="S64" s="60"/>
      <c r="T64" s="62">
        <f>$G64+$H64+$L64+IF(ISBLANK($E64),0,$F64*VLOOKUP($E64,'INFO_Materials recyclability'!$I$6:$M$14,2,0))</f>
        <v>0</v>
      </c>
      <c r="U64" s="62">
        <f>$I64+$J64+$K64+$M64+$N64+$O64+$P64+$Q64+$R64+IF(ISBLANK($E64),0,$F64*(1-VLOOKUP($E64,'INFO_Materials recyclability'!$I$6:$M$14,2,0)))</f>
        <v>0</v>
      </c>
      <c r="V64" s="62">
        <f>$G64+$H64+$K64+IF(ISBLANK($E64),0,$F64*VLOOKUP($E64,'INFO_Materials recyclability'!$I$6:$M$14,3,0))</f>
        <v>0</v>
      </c>
      <c r="W64" s="62">
        <f>$I64+$J64+$L64+$M64+$N64+$O64+$P64+$Q64+$R64+IF(ISBLANK($E64),0,$F64*(1-VLOOKUP($E64,'INFO_Materials recyclability'!$I$6:$M$14,3,0)))</f>
        <v>0</v>
      </c>
      <c r="X64" s="62">
        <f>$G64+$H64+$I64+IF(ISBLANK($E64),0,$F64*VLOOKUP($E64,'INFO_Materials recyclability'!$I$6:$M$14,4,0))</f>
        <v>0</v>
      </c>
      <c r="Y64" s="62">
        <f>$J64+$K64+$L64+$M64+$N64+$O64+$P64+$Q64+$R64+IF(ISBLANK($E64),0,$F64*(1-VLOOKUP($E64,'INFO_Materials recyclability'!$I$6:$M$14,4,0)))</f>
        <v>0</v>
      </c>
      <c r="Z64" s="62">
        <f>$G64+$H64+$I64+$J64+IF(ISBLANK($E64),0,$F64*VLOOKUP($E64,'INFO_Materials recyclability'!$I$6:$M$14,5,0))</f>
        <v>0</v>
      </c>
      <c r="AA64" s="62">
        <f>$K64+$L64+$M64+$N64+$O64+$P64+$Q64+$R64+IF(ISBLANK($E64),0,$F64*(1-VLOOKUP($E64,'INFO_Materials recyclability'!$I$6:$M$14,5,0)))</f>
        <v>0</v>
      </c>
    </row>
    <row r="65" spans="2:27" x14ac:dyDescent="0.35">
      <c r="B65" s="5"/>
      <c r="C65" s="5"/>
      <c r="D65" s="26"/>
      <c r="E65" s="51"/>
      <c r="F65" s="53"/>
      <c r="G65" s="49"/>
      <c r="H65" s="49"/>
      <c r="I65" s="49"/>
      <c r="J65" s="49"/>
      <c r="K65" s="49"/>
      <c r="L65" s="49"/>
      <c r="M65" s="49"/>
      <c r="N65" s="49"/>
      <c r="O65" s="49"/>
      <c r="P65" s="56"/>
      <c r="Q65" s="70"/>
      <c r="R65" s="61"/>
      <c r="S65" s="60"/>
      <c r="T65" s="62">
        <f>$G65+$H65+$L65+IF(ISBLANK($E65),0,$F65*VLOOKUP($E65,'INFO_Materials recyclability'!$I$6:$M$14,2,0))</f>
        <v>0</v>
      </c>
      <c r="U65" s="62">
        <f>$I65+$J65+$K65+$M65+$N65+$O65+$P65+$Q65+$R65+IF(ISBLANK($E65),0,$F65*(1-VLOOKUP($E65,'INFO_Materials recyclability'!$I$6:$M$14,2,0)))</f>
        <v>0</v>
      </c>
      <c r="V65" s="62">
        <f>$G65+$H65+$K65+IF(ISBLANK($E65),0,$F65*VLOOKUP($E65,'INFO_Materials recyclability'!$I$6:$M$14,3,0))</f>
        <v>0</v>
      </c>
      <c r="W65" s="62">
        <f>$I65+$J65+$L65+$M65+$N65+$O65+$P65+$Q65+$R65+IF(ISBLANK($E65),0,$F65*(1-VLOOKUP($E65,'INFO_Materials recyclability'!$I$6:$M$14,3,0)))</f>
        <v>0</v>
      </c>
      <c r="X65" s="62">
        <f>$G65+$H65+$I65+IF(ISBLANK($E65),0,$F65*VLOOKUP($E65,'INFO_Materials recyclability'!$I$6:$M$14,4,0))</f>
        <v>0</v>
      </c>
      <c r="Y65" s="62">
        <f>$J65+$K65+$L65+$M65+$N65+$O65+$P65+$Q65+$R65+IF(ISBLANK($E65),0,$F65*(1-VLOOKUP($E65,'INFO_Materials recyclability'!$I$6:$M$14,4,0)))</f>
        <v>0</v>
      </c>
      <c r="Z65" s="62">
        <f>$G65+$H65+$I65+$J65+IF(ISBLANK($E65),0,$F65*VLOOKUP($E65,'INFO_Materials recyclability'!$I$6:$M$14,5,0))</f>
        <v>0</v>
      </c>
      <c r="AA65" s="62">
        <f>$K65+$L65+$M65+$N65+$O65+$P65+$Q65+$R65+IF(ISBLANK($E65),0,$F65*(1-VLOOKUP($E65,'INFO_Materials recyclability'!$I$6:$M$14,5,0)))</f>
        <v>0</v>
      </c>
    </row>
    <row r="66" spans="2:27" x14ac:dyDescent="0.35">
      <c r="B66" s="5"/>
      <c r="C66" s="5"/>
      <c r="D66" s="26"/>
      <c r="E66" s="51"/>
      <c r="F66" s="53"/>
      <c r="G66" s="49"/>
      <c r="H66" s="49"/>
      <c r="I66" s="49"/>
      <c r="J66" s="49"/>
      <c r="K66" s="49"/>
      <c r="L66" s="49"/>
      <c r="M66" s="49"/>
      <c r="N66" s="49"/>
      <c r="O66" s="49"/>
      <c r="P66" s="56"/>
      <c r="Q66" s="70"/>
      <c r="R66" s="61"/>
      <c r="S66" s="60"/>
      <c r="T66" s="62">
        <f>$G66+$H66+$L66+IF(ISBLANK($E66),0,$F66*VLOOKUP($E66,'INFO_Materials recyclability'!$I$6:$M$14,2,0))</f>
        <v>0</v>
      </c>
      <c r="U66" s="62">
        <f>$I66+$J66+$K66+$M66+$N66+$O66+$P66+$Q66+$R66+IF(ISBLANK($E66),0,$F66*(1-VLOOKUP($E66,'INFO_Materials recyclability'!$I$6:$M$14,2,0)))</f>
        <v>0</v>
      </c>
      <c r="V66" s="62">
        <f>$G66+$H66+$K66+IF(ISBLANK($E66),0,$F66*VLOOKUP($E66,'INFO_Materials recyclability'!$I$6:$M$14,3,0))</f>
        <v>0</v>
      </c>
      <c r="W66" s="62">
        <f>$I66+$J66+$L66+$M66+$N66+$O66+$P66+$Q66+$R66+IF(ISBLANK($E66),0,$F66*(1-VLOOKUP($E66,'INFO_Materials recyclability'!$I$6:$M$14,3,0)))</f>
        <v>0</v>
      </c>
      <c r="X66" s="62">
        <f>$G66+$H66+$I66+IF(ISBLANK($E66),0,$F66*VLOOKUP($E66,'INFO_Materials recyclability'!$I$6:$M$14,4,0))</f>
        <v>0</v>
      </c>
      <c r="Y66" s="62">
        <f>$J66+$K66+$L66+$M66+$N66+$O66+$P66+$Q66+$R66+IF(ISBLANK($E66),0,$F66*(1-VLOOKUP($E66,'INFO_Materials recyclability'!$I$6:$M$14,4,0)))</f>
        <v>0</v>
      </c>
      <c r="Z66" s="62">
        <f>$G66+$H66+$I66+$J66+IF(ISBLANK($E66),0,$F66*VLOOKUP($E66,'INFO_Materials recyclability'!$I$6:$M$14,5,0))</f>
        <v>0</v>
      </c>
      <c r="AA66" s="62">
        <f>$K66+$L66+$M66+$N66+$O66+$P66+$Q66+$R66+IF(ISBLANK($E66),0,$F66*(1-VLOOKUP($E66,'INFO_Materials recyclability'!$I$6:$M$14,5,0)))</f>
        <v>0</v>
      </c>
    </row>
    <row r="67" spans="2:27" x14ac:dyDescent="0.35">
      <c r="B67" s="5"/>
      <c r="C67" s="5"/>
      <c r="D67" s="26"/>
      <c r="E67" s="51"/>
      <c r="F67" s="53"/>
      <c r="G67" s="49"/>
      <c r="H67" s="49"/>
      <c r="I67" s="49"/>
      <c r="J67" s="49"/>
      <c r="K67" s="49"/>
      <c r="L67" s="49"/>
      <c r="M67" s="49"/>
      <c r="N67" s="49"/>
      <c r="O67" s="49"/>
      <c r="P67" s="56"/>
      <c r="Q67" s="70"/>
      <c r="R67" s="61"/>
      <c r="S67" s="60"/>
      <c r="T67" s="62">
        <f>$G67+$H67+$L67+IF(ISBLANK($E67),0,$F67*VLOOKUP($E67,'INFO_Materials recyclability'!$I$6:$M$14,2,0))</f>
        <v>0</v>
      </c>
      <c r="U67" s="62">
        <f>$I67+$J67+$K67+$M67+$N67+$O67+$P67+$Q67+$R67+IF(ISBLANK($E67),0,$F67*(1-VLOOKUP($E67,'INFO_Materials recyclability'!$I$6:$M$14,2,0)))</f>
        <v>0</v>
      </c>
      <c r="V67" s="62">
        <f>$G67+$H67+$K67+IF(ISBLANK($E67),0,$F67*VLOOKUP($E67,'INFO_Materials recyclability'!$I$6:$M$14,3,0))</f>
        <v>0</v>
      </c>
      <c r="W67" s="62">
        <f>$I67+$J67+$L67+$M67+$N67+$O67+$P67+$Q67+$R67+IF(ISBLANK($E67),0,$F67*(1-VLOOKUP($E67,'INFO_Materials recyclability'!$I$6:$M$14,3,0)))</f>
        <v>0</v>
      </c>
      <c r="X67" s="62">
        <f>$G67+$H67+$I67+IF(ISBLANK($E67),0,$F67*VLOOKUP($E67,'INFO_Materials recyclability'!$I$6:$M$14,4,0))</f>
        <v>0</v>
      </c>
      <c r="Y67" s="62">
        <f>$J67+$K67+$L67+$M67+$N67+$O67+$P67+$Q67+$R67+IF(ISBLANK($E67),0,$F67*(1-VLOOKUP($E67,'INFO_Materials recyclability'!$I$6:$M$14,4,0)))</f>
        <v>0</v>
      </c>
      <c r="Z67" s="62">
        <f>$G67+$H67+$I67+$J67+IF(ISBLANK($E67),0,$F67*VLOOKUP($E67,'INFO_Materials recyclability'!$I$6:$M$14,5,0))</f>
        <v>0</v>
      </c>
      <c r="AA67" s="62">
        <f>$K67+$L67+$M67+$N67+$O67+$P67+$Q67+$R67+IF(ISBLANK($E67),0,$F67*(1-VLOOKUP($E67,'INFO_Materials recyclability'!$I$6:$M$14,5,0)))</f>
        <v>0</v>
      </c>
    </row>
    <row r="68" spans="2:27" x14ac:dyDescent="0.35">
      <c r="B68" s="5"/>
      <c r="C68" s="5"/>
      <c r="D68" s="26"/>
      <c r="E68" s="51"/>
      <c r="F68" s="53"/>
      <c r="G68" s="49"/>
      <c r="H68" s="49"/>
      <c r="I68" s="49"/>
      <c r="J68" s="49"/>
      <c r="K68" s="49"/>
      <c r="L68" s="49"/>
      <c r="M68" s="49"/>
      <c r="N68" s="49"/>
      <c r="O68" s="49"/>
      <c r="P68" s="56"/>
      <c r="Q68" s="70"/>
      <c r="R68" s="61"/>
      <c r="S68" s="60"/>
      <c r="T68" s="62">
        <f>$G68+$H68+$L68+IF(ISBLANK($E68),0,$F68*VLOOKUP($E68,'INFO_Materials recyclability'!$I$6:$M$14,2,0))</f>
        <v>0</v>
      </c>
      <c r="U68" s="62">
        <f>$I68+$J68+$K68+$M68+$N68+$O68+$P68+$Q68+$R68+IF(ISBLANK($E68),0,$F68*(1-VLOOKUP($E68,'INFO_Materials recyclability'!$I$6:$M$14,2,0)))</f>
        <v>0</v>
      </c>
      <c r="V68" s="62">
        <f>$G68+$H68+$K68+IF(ISBLANK($E68),0,$F68*VLOOKUP($E68,'INFO_Materials recyclability'!$I$6:$M$14,3,0))</f>
        <v>0</v>
      </c>
      <c r="W68" s="62">
        <f>$I68+$J68+$L68+$M68+$N68+$O68+$P68+$Q68+$R68+IF(ISBLANK($E68),0,$F68*(1-VLOOKUP($E68,'INFO_Materials recyclability'!$I$6:$M$14,3,0)))</f>
        <v>0</v>
      </c>
      <c r="X68" s="62">
        <f>$G68+$H68+$I68+IF(ISBLANK($E68),0,$F68*VLOOKUP($E68,'INFO_Materials recyclability'!$I$6:$M$14,4,0))</f>
        <v>0</v>
      </c>
      <c r="Y68" s="62">
        <f>$J68+$K68+$L68+$M68+$N68+$O68+$P68+$Q68+$R68+IF(ISBLANK($E68),0,$F68*(1-VLOOKUP($E68,'INFO_Materials recyclability'!$I$6:$M$14,4,0)))</f>
        <v>0</v>
      </c>
      <c r="Z68" s="62">
        <f>$G68+$H68+$I68+$J68+IF(ISBLANK($E68),0,$F68*VLOOKUP($E68,'INFO_Materials recyclability'!$I$6:$M$14,5,0))</f>
        <v>0</v>
      </c>
      <c r="AA68" s="62">
        <f>$K68+$L68+$M68+$N68+$O68+$P68+$Q68+$R68+IF(ISBLANK($E68),0,$F68*(1-VLOOKUP($E68,'INFO_Materials recyclability'!$I$6:$M$14,5,0)))</f>
        <v>0</v>
      </c>
    </row>
    <row r="69" spans="2:27" x14ac:dyDescent="0.35">
      <c r="B69" s="5"/>
      <c r="C69" s="5"/>
      <c r="D69" s="26"/>
      <c r="E69" s="51"/>
      <c r="F69" s="53"/>
      <c r="G69" s="49"/>
      <c r="H69" s="49"/>
      <c r="I69" s="49"/>
      <c r="J69" s="49"/>
      <c r="K69" s="49"/>
      <c r="L69" s="49"/>
      <c r="M69" s="49"/>
      <c r="N69" s="49"/>
      <c r="O69" s="49"/>
      <c r="P69" s="56"/>
      <c r="Q69" s="70"/>
      <c r="R69" s="61"/>
      <c r="S69" s="60"/>
      <c r="T69" s="62">
        <f>$G69+$H69+$L69+IF(ISBLANK($E69),0,$F69*VLOOKUP($E69,'INFO_Materials recyclability'!$I$6:$M$14,2,0))</f>
        <v>0</v>
      </c>
      <c r="U69" s="62">
        <f>$I69+$J69+$K69+$M69+$N69+$O69+$P69+$Q69+$R69+IF(ISBLANK($E69),0,$F69*(1-VLOOKUP($E69,'INFO_Materials recyclability'!$I$6:$M$14,2,0)))</f>
        <v>0</v>
      </c>
      <c r="V69" s="62">
        <f>$G69+$H69+$K69+IF(ISBLANK($E69),0,$F69*VLOOKUP($E69,'INFO_Materials recyclability'!$I$6:$M$14,3,0))</f>
        <v>0</v>
      </c>
      <c r="W69" s="62">
        <f>$I69+$J69+$L69+$M69+$N69+$O69+$P69+$Q69+$R69+IF(ISBLANK($E69),0,$F69*(1-VLOOKUP($E69,'INFO_Materials recyclability'!$I$6:$M$14,3,0)))</f>
        <v>0</v>
      </c>
      <c r="X69" s="62">
        <f>$G69+$H69+$I69+IF(ISBLANK($E69),0,$F69*VLOOKUP($E69,'INFO_Materials recyclability'!$I$6:$M$14,4,0))</f>
        <v>0</v>
      </c>
      <c r="Y69" s="62">
        <f>$J69+$K69+$L69+$M69+$N69+$O69+$P69+$Q69+$R69+IF(ISBLANK($E69),0,$F69*(1-VLOOKUP($E69,'INFO_Materials recyclability'!$I$6:$M$14,4,0)))</f>
        <v>0</v>
      </c>
      <c r="Z69" s="62">
        <f>$G69+$H69+$I69+$J69+IF(ISBLANK($E69),0,$F69*VLOOKUP($E69,'INFO_Materials recyclability'!$I$6:$M$14,5,0))</f>
        <v>0</v>
      </c>
      <c r="AA69" s="62">
        <f>$K69+$L69+$M69+$N69+$O69+$P69+$Q69+$R69+IF(ISBLANK($E69),0,$F69*(1-VLOOKUP($E69,'INFO_Materials recyclability'!$I$6:$M$14,5,0)))</f>
        <v>0</v>
      </c>
    </row>
    <row r="70" spans="2:27" x14ac:dyDescent="0.35">
      <c r="B70" s="5"/>
      <c r="C70" s="5"/>
      <c r="D70" s="26"/>
      <c r="E70" s="51"/>
      <c r="F70" s="53"/>
      <c r="G70" s="49"/>
      <c r="H70" s="49"/>
      <c r="I70" s="49"/>
      <c r="J70" s="49"/>
      <c r="K70" s="49"/>
      <c r="L70" s="49"/>
      <c r="M70" s="49"/>
      <c r="N70" s="49"/>
      <c r="O70" s="49"/>
      <c r="P70" s="56"/>
      <c r="Q70" s="70"/>
      <c r="R70" s="61"/>
      <c r="S70" s="60"/>
      <c r="T70" s="62">
        <f>$G70+$H70+$L70+IF(ISBLANK($E70),0,$F70*VLOOKUP($E70,'INFO_Materials recyclability'!$I$6:$M$14,2,0))</f>
        <v>0</v>
      </c>
      <c r="U70" s="62">
        <f>$I70+$J70+$K70+$M70+$N70+$O70+$P70+$Q70+$R70+IF(ISBLANK($E70),0,$F70*(1-VLOOKUP($E70,'INFO_Materials recyclability'!$I$6:$M$14,2,0)))</f>
        <v>0</v>
      </c>
      <c r="V70" s="62">
        <f>$G70+$H70+$K70+IF(ISBLANK($E70),0,$F70*VLOOKUP($E70,'INFO_Materials recyclability'!$I$6:$M$14,3,0))</f>
        <v>0</v>
      </c>
      <c r="W70" s="62">
        <f>$I70+$J70+$L70+$M70+$N70+$O70+$P70+$Q70+$R70+IF(ISBLANK($E70),0,$F70*(1-VLOOKUP($E70,'INFO_Materials recyclability'!$I$6:$M$14,3,0)))</f>
        <v>0</v>
      </c>
      <c r="X70" s="62">
        <f>$G70+$H70+$I70+IF(ISBLANK($E70),0,$F70*VLOOKUP($E70,'INFO_Materials recyclability'!$I$6:$M$14,4,0))</f>
        <v>0</v>
      </c>
      <c r="Y70" s="62">
        <f>$J70+$K70+$L70+$M70+$N70+$O70+$P70+$Q70+$R70+IF(ISBLANK($E70),0,$F70*(1-VLOOKUP($E70,'INFO_Materials recyclability'!$I$6:$M$14,4,0)))</f>
        <v>0</v>
      </c>
      <c r="Z70" s="62">
        <f>$G70+$H70+$I70+$J70+IF(ISBLANK($E70),0,$F70*VLOOKUP($E70,'INFO_Materials recyclability'!$I$6:$M$14,5,0))</f>
        <v>0</v>
      </c>
      <c r="AA70" s="62">
        <f>$K70+$L70+$M70+$N70+$O70+$P70+$Q70+$R70+IF(ISBLANK($E70),0,$F70*(1-VLOOKUP($E70,'INFO_Materials recyclability'!$I$6:$M$14,5,0)))</f>
        <v>0</v>
      </c>
    </row>
    <row r="71" spans="2:27" x14ac:dyDescent="0.35">
      <c r="B71" s="5"/>
      <c r="C71" s="5"/>
      <c r="D71" s="26"/>
      <c r="E71" s="51"/>
      <c r="F71" s="53"/>
      <c r="G71" s="49"/>
      <c r="H71" s="49"/>
      <c r="I71" s="49"/>
      <c r="J71" s="49"/>
      <c r="K71" s="49"/>
      <c r="L71" s="49"/>
      <c r="M71" s="49"/>
      <c r="N71" s="49"/>
      <c r="O71" s="49"/>
      <c r="P71" s="56"/>
      <c r="Q71" s="70"/>
      <c r="R71" s="61"/>
      <c r="S71" s="60"/>
      <c r="T71" s="62">
        <f>$G71+$H71+$L71+IF(ISBLANK($E71),0,$F71*VLOOKUP($E71,'INFO_Materials recyclability'!$I$6:$M$14,2,0))</f>
        <v>0</v>
      </c>
      <c r="U71" s="62">
        <f>$I71+$J71+$K71+$M71+$N71+$O71+$P71+$Q71+$R71+IF(ISBLANK($E71),0,$F71*(1-VLOOKUP($E71,'INFO_Materials recyclability'!$I$6:$M$14,2,0)))</f>
        <v>0</v>
      </c>
      <c r="V71" s="62">
        <f>$G71+$H71+$K71+IF(ISBLANK($E71),0,$F71*VLOOKUP($E71,'INFO_Materials recyclability'!$I$6:$M$14,3,0))</f>
        <v>0</v>
      </c>
      <c r="W71" s="62">
        <f>$I71+$J71+$L71+$M71+$N71+$O71+$P71+$Q71+$R71+IF(ISBLANK($E71),0,$F71*(1-VLOOKUP($E71,'INFO_Materials recyclability'!$I$6:$M$14,3,0)))</f>
        <v>0</v>
      </c>
      <c r="X71" s="62">
        <f>$G71+$H71+$I71+IF(ISBLANK($E71),0,$F71*VLOOKUP($E71,'INFO_Materials recyclability'!$I$6:$M$14,4,0))</f>
        <v>0</v>
      </c>
      <c r="Y71" s="62">
        <f>$J71+$K71+$L71+$M71+$N71+$O71+$P71+$Q71+$R71+IF(ISBLANK($E71),0,$F71*(1-VLOOKUP($E71,'INFO_Materials recyclability'!$I$6:$M$14,4,0)))</f>
        <v>0</v>
      </c>
      <c r="Z71" s="62">
        <f>$G71+$H71+$I71+$J71+IF(ISBLANK($E71),0,$F71*VLOOKUP($E71,'INFO_Materials recyclability'!$I$6:$M$14,5,0))</f>
        <v>0</v>
      </c>
      <c r="AA71" s="62">
        <f>$K71+$L71+$M71+$N71+$O71+$P71+$Q71+$R71+IF(ISBLANK($E71),0,$F71*(1-VLOOKUP($E71,'INFO_Materials recyclability'!$I$6:$M$14,5,0)))</f>
        <v>0</v>
      </c>
    </row>
    <row r="72" spans="2:27" x14ac:dyDescent="0.35">
      <c r="B72" s="5"/>
      <c r="C72" s="5"/>
      <c r="D72" s="26"/>
      <c r="E72" s="51"/>
      <c r="F72" s="53"/>
      <c r="G72" s="49"/>
      <c r="H72" s="49"/>
      <c r="I72" s="49"/>
      <c r="J72" s="49"/>
      <c r="K72" s="49"/>
      <c r="L72" s="49"/>
      <c r="M72" s="49"/>
      <c r="N72" s="49"/>
      <c r="O72" s="49"/>
      <c r="P72" s="56"/>
      <c r="Q72" s="70"/>
      <c r="R72" s="61"/>
      <c r="S72" s="60"/>
      <c r="T72" s="62">
        <f>$G72+$H72+$L72+IF(ISBLANK($E72),0,$F72*VLOOKUP($E72,'INFO_Materials recyclability'!$I$6:$M$14,2,0))</f>
        <v>0</v>
      </c>
      <c r="U72" s="62">
        <f>$I72+$J72+$K72+$M72+$N72+$O72+$P72+$Q72+$R72+IF(ISBLANK($E72),0,$F72*(1-VLOOKUP($E72,'INFO_Materials recyclability'!$I$6:$M$14,2,0)))</f>
        <v>0</v>
      </c>
      <c r="V72" s="62">
        <f>$G72+$H72+$K72+IF(ISBLANK($E72),0,$F72*VLOOKUP($E72,'INFO_Materials recyclability'!$I$6:$M$14,3,0))</f>
        <v>0</v>
      </c>
      <c r="W72" s="62">
        <f>$I72+$J72+$L72+$M72+$N72+$O72+$P72+$Q72+$R72+IF(ISBLANK($E72),0,$F72*(1-VLOOKUP($E72,'INFO_Materials recyclability'!$I$6:$M$14,3,0)))</f>
        <v>0</v>
      </c>
      <c r="X72" s="62">
        <f>$G72+$H72+$I72+IF(ISBLANK($E72),0,$F72*VLOOKUP($E72,'INFO_Materials recyclability'!$I$6:$M$14,4,0))</f>
        <v>0</v>
      </c>
      <c r="Y72" s="62">
        <f>$J72+$K72+$L72+$M72+$N72+$O72+$P72+$Q72+$R72+IF(ISBLANK($E72),0,$F72*(1-VLOOKUP($E72,'INFO_Materials recyclability'!$I$6:$M$14,4,0)))</f>
        <v>0</v>
      </c>
      <c r="Z72" s="62">
        <f>$G72+$H72+$I72+$J72+IF(ISBLANK($E72),0,$F72*VLOOKUP($E72,'INFO_Materials recyclability'!$I$6:$M$14,5,0))</f>
        <v>0</v>
      </c>
      <c r="AA72" s="62">
        <f>$K72+$L72+$M72+$N72+$O72+$P72+$Q72+$R72+IF(ISBLANK($E72),0,$F72*(1-VLOOKUP($E72,'INFO_Materials recyclability'!$I$6:$M$14,5,0)))</f>
        <v>0</v>
      </c>
    </row>
    <row r="73" spans="2:27" x14ac:dyDescent="0.35">
      <c r="B73" s="5"/>
      <c r="C73" s="5"/>
      <c r="D73" s="26"/>
      <c r="E73" s="51"/>
      <c r="F73" s="53"/>
      <c r="G73" s="49"/>
      <c r="H73" s="49"/>
      <c r="I73" s="49"/>
      <c r="J73" s="49"/>
      <c r="K73" s="49"/>
      <c r="L73" s="49"/>
      <c r="M73" s="49"/>
      <c r="N73" s="49"/>
      <c r="O73" s="49"/>
      <c r="P73" s="56"/>
      <c r="Q73" s="70"/>
      <c r="R73" s="61"/>
      <c r="S73" s="60"/>
      <c r="T73" s="62">
        <f>$G73+$H73+$L73+IF(ISBLANK($E73),0,$F73*VLOOKUP($E73,'INFO_Materials recyclability'!$I$6:$M$14,2,0))</f>
        <v>0</v>
      </c>
      <c r="U73" s="62">
        <f>$I73+$J73+$K73+$M73+$N73+$O73+$P73+$Q73+$R73+IF(ISBLANK($E73),0,$F73*(1-VLOOKUP($E73,'INFO_Materials recyclability'!$I$6:$M$14,2,0)))</f>
        <v>0</v>
      </c>
      <c r="V73" s="62">
        <f>$G73+$H73+$K73+IF(ISBLANK($E73),0,$F73*VLOOKUP($E73,'INFO_Materials recyclability'!$I$6:$M$14,3,0))</f>
        <v>0</v>
      </c>
      <c r="W73" s="62">
        <f>$I73+$J73+$L73+$M73+$N73+$O73+$P73+$Q73+$R73+IF(ISBLANK($E73),0,$F73*(1-VLOOKUP($E73,'INFO_Materials recyclability'!$I$6:$M$14,3,0)))</f>
        <v>0</v>
      </c>
      <c r="X73" s="62">
        <f>$G73+$H73+$I73+IF(ISBLANK($E73),0,$F73*VLOOKUP($E73,'INFO_Materials recyclability'!$I$6:$M$14,4,0))</f>
        <v>0</v>
      </c>
      <c r="Y73" s="62">
        <f>$J73+$K73+$L73+$M73+$N73+$O73+$P73+$Q73+$R73+IF(ISBLANK($E73),0,$F73*(1-VLOOKUP($E73,'INFO_Materials recyclability'!$I$6:$M$14,4,0)))</f>
        <v>0</v>
      </c>
      <c r="Z73" s="62">
        <f>$G73+$H73+$I73+$J73+IF(ISBLANK($E73),0,$F73*VLOOKUP($E73,'INFO_Materials recyclability'!$I$6:$M$14,5,0))</f>
        <v>0</v>
      </c>
      <c r="AA73" s="62">
        <f>$K73+$L73+$M73+$N73+$O73+$P73+$Q73+$R73+IF(ISBLANK($E73),0,$F73*(1-VLOOKUP($E73,'INFO_Materials recyclability'!$I$6:$M$14,5,0)))</f>
        <v>0</v>
      </c>
    </row>
    <row r="74" spans="2:27" x14ac:dyDescent="0.35">
      <c r="B74" s="5"/>
      <c r="C74" s="5"/>
      <c r="D74" s="26"/>
      <c r="E74" s="51"/>
      <c r="F74" s="53"/>
      <c r="G74" s="49"/>
      <c r="H74" s="49"/>
      <c r="I74" s="49"/>
      <c r="J74" s="49"/>
      <c r="K74" s="49"/>
      <c r="L74" s="49"/>
      <c r="M74" s="49"/>
      <c r="N74" s="49"/>
      <c r="O74" s="49"/>
      <c r="P74" s="56"/>
      <c r="Q74" s="70"/>
      <c r="R74" s="61"/>
      <c r="S74" s="60"/>
      <c r="T74" s="62">
        <f>$G74+$H74+$L74+IF(ISBLANK($E74),0,$F74*VLOOKUP($E74,'INFO_Materials recyclability'!$I$6:$M$14,2,0))</f>
        <v>0</v>
      </c>
      <c r="U74" s="62">
        <f>$I74+$J74+$K74+$M74+$N74+$O74+$P74+$Q74+$R74+IF(ISBLANK($E74),0,$F74*(1-VLOOKUP($E74,'INFO_Materials recyclability'!$I$6:$M$14,2,0)))</f>
        <v>0</v>
      </c>
      <c r="V74" s="62">
        <f>$G74+$H74+$K74+IF(ISBLANK($E74),0,$F74*VLOOKUP($E74,'INFO_Materials recyclability'!$I$6:$M$14,3,0))</f>
        <v>0</v>
      </c>
      <c r="W74" s="62">
        <f>$I74+$J74+$L74+$M74+$N74+$O74+$P74+$Q74+$R74+IF(ISBLANK($E74),0,$F74*(1-VLOOKUP($E74,'INFO_Materials recyclability'!$I$6:$M$14,3,0)))</f>
        <v>0</v>
      </c>
      <c r="X74" s="62">
        <f>$G74+$H74+$I74+IF(ISBLANK($E74),0,$F74*VLOOKUP($E74,'INFO_Materials recyclability'!$I$6:$M$14,4,0))</f>
        <v>0</v>
      </c>
      <c r="Y74" s="62">
        <f>$J74+$K74+$L74+$M74+$N74+$O74+$P74+$Q74+$R74+IF(ISBLANK($E74),0,$F74*(1-VLOOKUP($E74,'INFO_Materials recyclability'!$I$6:$M$14,4,0)))</f>
        <v>0</v>
      </c>
      <c r="Z74" s="62">
        <f>$G74+$H74+$I74+$J74+IF(ISBLANK($E74),0,$F74*VLOOKUP($E74,'INFO_Materials recyclability'!$I$6:$M$14,5,0))</f>
        <v>0</v>
      </c>
      <c r="AA74" s="62">
        <f>$K74+$L74+$M74+$N74+$O74+$P74+$Q74+$R74+IF(ISBLANK($E74),0,$F74*(1-VLOOKUP($E74,'INFO_Materials recyclability'!$I$6:$M$14,5,0)))</f>
        <v>0</v>
      </c>
    </row>
    <row r="75" spans="2:27" x14ac:dyDescent="0.35">
      <c r="B75" s="5"/>
      <c r="C75" s="5"/>
      <c r="D75" s="26"/>
      <c r="E75" s="51"/>
      <c r="F75" s="53"/>
      <c r="G75" s="49"/>
      <c r="H75" s="49"/>
      <c r="I75" s="49"/>
      <c r="J75" s="49"/>
      <c r="K75" s="49"/>
      <c r="L75" s="49"/>
      <c r="M75" s="49"/>
      <c r="N75" s="49"/>
      <c r="O75" s="49"/>
      <c r="P75" s="56"/>
      <c r="Q75" s="70"/>
      <c r="R75" s="61"/>
      <c r="S75" s="60"/>
      <c r="T75" s="62">
        <f>$G75+$H75+$L75+IF(ISBLANK($E75),0,$F75*VLOOKUP($E75,'INFO_Materials recyclability'!$I$6:$M$14,2,0))</f>
        <v>0</v>
      </c>
      <c r="U75" s="62">
        <f>$I75+$J75+$K75+$M75+$N75+$O75+$P75+$Q75+$R75+IF(ISBLANK($E75),0,$F75*(1-VLOOKUP($E75,'INFO_Materials recyclability'!$I$6:$M$14,2,0)))</f>
        <v>0</v>
      </c>
      <c r="V75" s="62">
        <f>$G75+$H75+$K75+IF(ISBLANK($E75),0,$F75*VLOOKUP($E75,'INFO_Materials recyclability'!$I$6:$M$14,3,0))</f>
        <v>0</v>
      </c>
      <c r="W75" s="62">
        <f>$I75+$J75+$L75+$M75+$N75+$O75+$P75+$Q75+$R75+IF(ISBLANK($E75),0,$F75*(1-VLOOKUP($E75,'INFO_Materials recyclability'!$I$6:$M$14,3,0)))</f>
        <v>0</v>
      </c>
      <c r="X75" s="62">
        <f>$G75+$H75+$I75+IF(ISBLANK($E75),0,$F75*VLOOKUP($E75,'INFO_Materials recyclability'!$I$6:$M$14,4,0))</f>
        <v>0</v>
      </c>
      <c r="Y75" s="62">
        <f>$J75+$K75+$L75+$M75+$N75+$O75+$P75+$Q75+$R75+IF(ISBLANK($E75),0,$F75*(1-VLOOKUP($E75,'INFO_Materials recyclability'!$I$6:$M$14,4,0)))</f>
        <v>0</v>
      </c>
      <c r="Z75" s="62">
        <f>$G75+$H75+$I75+$J75+IF(ISBLANK($E75),0,$F75*VLOOKUP($E75,'INFO_Materials recyclability'!$I$6:$M$14,5,0))</f>
        <v>0</v>
      </c>
      <c r="AA75" s="62">
        <f>$K75+$L75+$M75+$N75+$O75+$P75+$Q75+$R75+IF(ISBLANK($E75),0,$F75*(1-VLOOKUP($E75,'INFO_Materials recyclability'!$I$6:$M$14,5,0)))</f>
        <v>0</v>
      </c>
    </row>
    <row r="76" spans="2:27" x14ac:dyDescent="0.35">
      <c r="B76" s="5"/>
      <c r="C76" s="5"/>
      <c r="D76" s="26"/>
      <c r="E76" s="51"/>
      <c r="F76" s="53"/>
      <c r="G76" s="49"/>
      <c r="H76" s="49"/>
      <c r="I76" s="49"/>
      <c r="J76" s="49"/>
      <c r="K76" s="49"/>
      <c r="L76" s="49"/>
      <c r="M76" s="49"/>
      <c r="N76" s="49"/>
      <c r="O76" s="49"/>
      <c r="P76" s="56"/>
      <c r="Q76" s="70"/>
      <c r="R76" s="61"/>
      <c r="S76" s="60"/>
      <c r="T76" s="62">
        <f>$G76+$H76+$L76+IF(ISBLANK($E76),0,$F76*VLOOKUP($E76,'INFO_Materials recyclability'!$I$6:$M$14,2,0))</f>
        <v>0</v>
      </c>
      <c r="U76" s="62">
        <f>$I76+$J76+$K76+$M76+$N76+$O76+$P76+$Q76+$R76+IF(ISBLANK($E76),0,$F76*(1-VLOOKUP($E76,'INFO_Materials recyclability'!$I$6:$M$14,2,0)))</f>
        <v>0</v>
      </c>
      <c r="V76" s="62">
        <f>$G76+$H76+$K76+IF(ISBLANK($E76),0,$F76*VLOOKUP($E76,'INFO_Materials recyclability'!$I$6:$M$14,3,0))</f>
        <v>0</v>
      </c>
      <c r="W76" s="62">
        <f>$I76+$J76+$L76+$M76+$N76+$O76+$P76+$Q76+$R76+IF(ISBLANK($E76),0,$F76*(1-VLOOKUP($E76,'INFO_Materials recyclability'!$I$6:$M$14,3,0)))</f>
        <v>0</v>
      </c>
      <c r="X76" s="62">
        <f>$G76+$H76+$I76+IF(ISBLANK($E76),0,$F76*VLOOKUP($E76,'INFO_Materials recyclability'!$I$6:$M$14,4,0))</f>
        <v>0</v>
      </c>
      <c r="Y76" s="62">
        <f>$J76+$K76+$L76+$M76+$N76+$O76+$P76+$Q76+$R76+IF(ISBLANK($E76),0,$F76*(1-VLOOKUP($E76,'INFO_Materials recyclability'!$I$6:$M$14,4,0)))</f>
        <v>0</v>
      </c>
      <c r="Z76" s="62">
        <f>$G76+$H76+$I76+$J76+IF(ISBLANK($E76),0,$F76*VLOOKUP($E76,'INFO_Materials recyclability'!$I$6:$M$14,5,0))</f>
        <v>0</v>
      </c>
      <c r="AA76" s="62">
        <f>$K76+$L76+$M76+$N76+$O76+$P76+$Q76+$R76+IF(ISBLANK($E76),0,$F76*(1-VLOOKUP($E76,'INFO_Materials recyclability'!$I$6:$M$14,5,0)))</f>
        <v>0</v>
      </c>
    </row>
    <row r="77" spans="2:27" x14ac:dyDescent="0.35">
      <c r="B77" s="5"/>
      <c r="C77" s="5"/>
      <c r="D77" s="26"/>
      <c r="E77" s="51"/>
      <c r="F77" s="53"/>
      <c r="G77" s="49"/>
      <c r="H77" s="49"/>
      <c r="I77" s="49"/>
      <c r="J77" s="49"/>
      <c r="K77" s="49"/>
      <c r="L77" s="49"/>
      <c r="M77" s="49"/>
      <c r="N77" s="49"/>
      <c r="O77" s="49"/>
      <c r="P77" s="56"/>
      <c r="Q77" s="70"/>
      <c r="R77" s="61"/>
      <c r="S77" s="60"/>
      <c r="T77" s="62">
        <f>$G77+$H77+$L77+IF(ISBLANK($E77),0,$F77*VLOOKUP($E77,'INFO_Materials recyclability'!$I$6:$M$14,2,0))</f>
        <v>0</v>
      </c>
      <c r="U77" s="62">
        <f>$I77+$J77+$K77+$M77+$N77+$O77+$P77+$Q77+$R77+IF(ISBLANK($E77),0,$F77*(1-VLOOKUP($E77,'INFO_Materials recyclability'!$I$6:$M$14,2,0)))</f>
        <v>0</v>
      </c>
      <c r="V77" s="62">
        <f>$G77+$H77+$K77+IF(ISBLANK($E77),0,$F77*VLOOKUP($E77,'INFO_Materials recyclability'!$I$6:$M$14,3,0))</f>
        <v>0</v>
      </c>
      <c r="W77" s="62">
        <f>$I77+$J77+$L77+$M77+$N77+$O77+$P77+$Q77+$R77+IF(ISBLANK($E77),0,$F77*(1-VLOOKUP($E77,'INFO_Materials recyclability'!$I$6:$M$14,3,0)))</f>
        <v>0</v>
      </c>
      <c r="X77" s="62">
        <f>$G77+$H77+$I77+IF(ISBLANK($E77),0,$F77*VLOOKUP($E77,'INFO_Materials recyclability'!$I$6:$M$14,4,0))</f>
        <v>0</v>
      </c>
      <c r="Y77" s="62">
        <f>$J77+$K77+$L77+$M77+$N77+$O77+$P77+$Q77+$R77+IF(ISBLANK($E77),0,$F77*(1-VLOOKUP($E77,'INFO_Materials recyclability'!$I$6:$M$14,4,0)))</f>
        <v>0</v>
      </c>
      <c r="Z77" s="62">
        <f>$G77+$H77+$I77+$J77+IF(ISBLANK($E77),0,$F77*VLOOKUP($E77,'INFO_Materials recyclability'!$I$6:$M$14,5,0))</f>
        <v>0</v>
      </c>
      <c r="AA77" s="62">
        <f>$K77+$L77+$M77+$N77+$O77+$P77+$Q77+$R77+IF(ISBLANK($E77),0,$F77*(1-VLOOKUP($E77,'INFO_Materials recyclability'!$I$6:$M$14,5,0)))</f>
        <v>0</v>
      </c>
    </row>
    <row r="78" spans="2:27" x14ac:dyDescent="0.35">
      <c r="B78" s="5"/>
      <c r="C78" s="5"/>
      <c r="D78" s="26"/>
      <c r="E78" s="51"/>
      <c r="F78" s="53"/>
      <c r="G78" s="49"/>
      <c r="H78" s="49"/>
      <c r="I78" s="49"/>
      <c r="J78" s="49"/>
      <c r="K78" s="49"/>
      <c r="L78" s="49"/>
      <c r="M78" s="49"/>
      <c r="N78" s="49"/>
      <c r="O78" s="49"/>
      <c r="P78" s="56"/>
      <c r="Q78" s="70"/>
      <c r="R78" s="61"/>
      <c r="S78" s="60"/>
      <c r="T78" s="62">
        <f>$G78+$H78+$L78+IF(ISBLANK($E78),0,$F78*VLOOKUP($E78,'INFO_Materials recyclability'!$I$6:$M$14,2,0))</f>
        <v>0</v>
      </c>
      <c r="U78" s="62">
        <f>$I78+$J78+$K78+$M78+$N78+$O78+$P78+$Q78+$R78+IF(ISBLANK($E78),0,$F78*(1-VLOOKUP($E78,'INFO_Materials recyclability'!$I$6:$M$14,2,0)))</f>
        <v>0</v>
      </c>
      <c r="V78" s="62">
        <f>$G78+$H78+$K78+IF(ISBLANK($E78),0,$F78*VLOOKUP($E78,'INFO_Materials recyclability'!$I$6:$M$14,3,0))</f>
        <v>0</v>
      </c>
      <c r="W78" s="62">
        <f>$I78+$J78+$L78+$M78+$N78+$O78+$P78+$Q78+$R78+IF(ISBLANK($E78),0,$F78*(1-VLOOKUP($E78,'INFO_Materials recyclability'!$I$6:$M$14,3,0)))</f>
        <v>0</v>
      </c>
      <c r="X78" s="62">
        <f>$G78+$H78+$I78+IF(ISBLANK($E78),0,$F78*VLOOKUP($E78,'INFO_Materials recyclability'!$I$6:$M$14,4,0))</f>
        <v>0</v>
      </c>
      <c r="Y78" s="62">
        <f>$J78+$K78+$L78+$M78+$N78+$O78+$P78+$Q78+$R78+IF(ISBLANK($E78),0,$F78*(1-VLOOKUP($E78,'INFO_Materials recyclability'!$I$6:$M$14,4,0)))</f>
        <v>0</v>
      </c>
      <c r="Z78" s="62">
        <f>$G78+$H78+$I78+$J78+IF(ISBLANK($E78),0,$F78*VLOOKUP($E78,'INFO_Materials recyclability'!$I$6:$M$14,5,0))</f>
        <v>0</v>
      </c>
      <c r="AA78" s="62">
        <f>$K78+$L78+$M78+$N78+$O78+$P78+$Q78+$R78+IF(ISBLANK($E78),0,$F78*(1-VLOOKUP($E78,'INFO_Materials recyclability'!$I$6:$M$14,5,0)))</f>
        <v>0</v>
      </c>
    </row>
    <row r="79" spans="2:27" x14ac:dyDescent="0.35">
      <c r="B79" s="5"/>
      <c r="C79" s="5"/>
      <c r="D79" s="26"/>
      <c r="E79" s="51"/>
      <c r="F79" s="53"/>
      <c r="G79" s="49"/>
      <c r="H79" s="49"/>
      <c r="I79" s="49"/>
      <c r="J79" s="49"/>
      <c r="K79" s="49"/>
      <c r="L79" s="49"/>
      <c r="M79" s="49"/>
      <c r="N79" s="49"/>
      <c r="O79" s="49"/>
      <c r="P79" s="56"/>
      <c r="Q79" s="70"/>
      <c r="R79" s="61"/>
      <c r="S79" s="60"/>
      <c r="T79" s="62">
        <f>$G79+$H79+$L79+IF(ISBLANK($E79),0,$F79*VLOOKUP($E79,'INFO_Materials recyclability'!$I$6:$M$14,2,0))</f>
        <v>0</v>
      </c>
      <c r="U79" s="62">
        <f>$I79+$J79+$K79+$M79+$N79+$O79+$P79+$Q79+$R79+IF(ISBLANK($E79),0,$F79*(1-VLOOKUP($E79,'INFO_Materials recyclability'!$I$6:$M$14,2,0)))</f>
        <v>0</v>
      </c>
      <c r="V79" s="62">
        <f>$G79+$H79+$K79+IF(ISBLANK($E79),0,$F79*VLOOKUP($E79,'INFO_Materials recyclability'!$I$6:$M$14,3,0))</f>
        <v>0</v>
      </c>
      <c r="W79" s="62">
        <f>$I79+$J79+$L79+$M79+$N79+$O79+$P79+$Q79+$R79+IF(ISBLANK($E79),0,$F79*(1-VLOOKUP($E79,'INFO_Materials recyclability'!$I$6:$M$14,3,0)))</f>
        <v>0</v>
      </c>
      <c r="X79" s="62">
        <f>$G79+$H79+$I79+IF(ISBLANK($E79),0,$F79*VLOOKUP($E79,'INFO_Materials recyclability'!$I$6:$M$14,4,0))</f>
        <v>0</v>
      </c>
      <c r="Y79" s="62">
        <f>$J79+$K79+$L79+$M79+$N79+$O79+$P79+$Q79+$R79+IF(ISBLANK($E79),0,$F79*(1-VLOOKUP($E79,'INFO_Materials recyclability'!$I$6:$M$14,4,0)))</f>
        <v>0</v>
      </c>
      <c r="Z79" s="62">
        <f>$G79+$H79+$I79+$J79+IF(ISBLANK($E79),0,$F79*VLOOKUP($E79,'INFO_Materials recyclability'!$I$6:$M$14,5,0))</f>
        <v>0</v>
      </c>
      <c r="AA79" s="62">
        <f>$K79+$L79+$M79+$N79+$O79+$P79+$Q79+$R79+IF(ISBLANK($E79),0,$F79*(1-VLOOKUP($E79,'INFO_Materials recyclability'!$I$6:$M$14,5,0)))</f>
        <v>0</v>
      </c>
    </row>
    <row r="80" spans="2:27" x14ac:dyDescent="0.35">
      <c r="B80" s="5"/>
      <c r="C80" s="5"/>
      <c r="D80" s="26"/>
      <c r="E80" s="51"/>
      <c r="F80" s="53"/>
      <c r="G80" s="49"/>
      <c r="H80" s="49"/>
      <c r="I80" s="49"/>
      <c r="J80" s="49"/>
      <c r="K80" s="49"/>
      <c r="L80" s="49"/>
      <c r="M80" s="49"/>
      <c r="N80" s="49"/>
      <c r="O80" s="49"/>
      <c r="P80" s="56"/>
      <c r="Q80" s="70"/>
      <c r="R80" s="61"/>
      <c r="S80" s="60"/>
      <c r="T80" s="62">
        <f>$G80+$H80+$L80+IF(ISBLANK($E80),0,$F80*VLOOKUP($E80,'INFO_Materials recyclability'!$I$6:$M$14,2,0))</f>
        <v>0</v>
      </c>
      <c r="U80" s="62">
        <f>$I80+$J80+$K80+$M80+$N80+$O80+$P80+$Q80+$R80+IF(ISBLANK($E80),0,$F80*(1-VLOOKUP($E80,'INFO_Materials recyclability'!$I$6:$M$14,2,0)))</f>
        <v>0</v>
      </c>
      <c r="V80" s="62">
        <f>$G80+$H80+$K80+IF(ISBLANK($E80),0,$F80*VLOOKUP($E80,'INFO_Materials recyclability'!$I$6:$M$14,3,0))</f>
        <v>0</v>
      </c>
      <c r="W80" s="62">
        <f>$I80+$J80+$L80+$M80+$N80+$O80+$P80+$Q80+$R80+IF(ISBLANK($E80),0,$F80*(1-VLOOKUP($E80,'INFO_Materials recyclability'!$I$6:$M$14,3,0)))</f>
        <v>0</v>
      </c>
      <c r="X80" s="62">
        <f>$G80+$H80+$I80+IF(ISBLANK($E80),0,$F80*VLOOKUP($E80,'INFO_Materials recyclability'!$I$6:$M$14,4,0))</f>
        <v>0</v>
      </c>
      <c r="Y80" s="62">
        <f>$J80+$K80+$L80+$M80+$N80+$O80+$P80+$Q80+$R80+IF(ISBLANK($E80),0,$F80*(1-VLOOKUP($E80,'INFO_Materials recyclability'!$I$6:$M$14,4,0)))</f>
        <v>0</v>
      </c>
      <c r="Z80" s="62">
        <f>$G80+$H80+$I80+$J80+IF(ISBLANK($E80),0,$F80*VLOOKUP($E80,'INFO_Materials recyclability'!$I$6:$M$14,5,0))</f>
        <v>0</v>
      </c>
      <c r="AA80" s="62">
        <f>$K80+$L80+$M80+$N80+$O80+$P80+$Q80+$R80+IF(ISBLANK($E80),0,$F80*(1-VLOOKUP($E80,'INFO_Materials recyclability'!$I$6:$M$14,5,0)))</f>
        <v>0</v>
      </c>
    </row>
    <row r="81" spans="2:27" x14ac:dyDescent="0.35">
      <c r="B81" s="5"/>
      <c r="C81" s="5"/>
      <c r="D81" s="26"/>
      <c r="E81" s="51"/>
      <c r="F81" s="53"/>
      <c r="G81" s="49"/>
      <c r="H81" s="49"/>
      <c r="I81" s="49"/>
      <c r="J81" s="49"/>
      <c r="K81" s="49"/>
      <c r="L81" s="49"/>
      <c r="M81" s="49"/>
      <c r="N81" s="49"/>
      <c r="O81" s="49"/>
      <c r="P81" s="56"/>
      <c r="Q81" s="70"/>
      <c r="R81" s="61"/>
      <c r="S81" s="60"/>
      <c r="T81" s="62">
        <f>$G81+$H81+$L81+IF(ISBLANK($E81),0,$F81*VLOOKUP($E81,'INFO_Materials recyclability'!$I$6:$M$14,2,0))</f>
        <v>0</v>
      </c>
      <c r="U81" s="62">
        <f>$I81+$J81+$K81+$M81+$N81+$O81+$P81+$Q81+$R81+IF(ISBLANK($E81),0,$F81*(1-VLOOKUP($E81,'INFO_Materials recyclability'!$I$6:$M$14,2,0)))</f>
        <v>0</v>
      </c>
      <c r="V81" s="62">
        <f>$G81+$H81+$K81+IF(ISBLANK($E81),0,$F81*VLOOKUP($E81,'INFO_Materials recyclability'!$I$6:$M$14,3,0))</f>
        <v>0</v>
      </c>
      <c r="W81" s="62">
        <f>$I81+$J81+$L81+$M81+$N81+$O81+$P81+$Q81+$R81+IF(ISBLANK($E81),0,$F81*(1-VLOOKUP($E81,'INFO_Materials recyclability'!$I$6:$M$14,3,0)))</f>
        <v>0</v>
      </c>
      <c r="X81" s="62">
        <f>$G81+$H81+$I81+IF(ISBLANK($E81),0,$F81*VLOOKUP($E81,'INFO_Materials recyclability'!$I$6:$M$14,4,0))</f>
        <v>0</v>
      </c>
      <c r="Y81" s="62">
        <f>$J81+$K81+$L81+$M81+$N81+$O81+$P81+$Q81+$R81+IF(ISBLANK($E81),0,$F81*(1-VLOOKUP($E81,'INFO_Materials recyclability'!$I$6:$M$14,4,0)))</f>
        <v>0</v>
      </c>
      <c r="Z81" s="62">
        <f>$G81+$H81+$I81+$J81+IF(ISBLANK($E81),0,$F81*VLOOKUP($E81,'INFO_Materials recyclability'!$I$6:$M$14,5,0))</f>
        <v>0</v>
      </c>
      <c r="AA81" s="62">
        <f>$K81+$L81+$M81+$N81+$O81+$P81+$Q81+$R81+IF(ISBLANK($E81),0,$F81*(1-VLOOKUP($E81,'INFO_Materials recyclability'!$I$6:$M$14,5,0)))</f>
        <v>0</v>
      </c>
    </row>
    <row r="82" spans="2:27" x14ac:dyDescent="0.35">
      <c r="B82" s="5"/>
      <c r="C82" s="5"/>
      <c r="D82" s="26"/>
      <c r="E82" s="51"/>
      <c r="F82" s="53"/>
      <c r="G82" s="49"/>
      <c r="H82" s="49"/>
      <c r="I82" s="49"/>
      <c r="J82" s="49"/>
      <c r="K82" s="49"/>
      <c r="L82" s="49"/>
      <c r="M82" s="49"/>
      <c r="N82" s="49"/>
      <c r="O82" s="49"/>
      <c r="P82" s="56"/>
      <c r="Q82" s="70"/>
      <c r="R82" s="61"/>
      <c r="S82" s="60"/>
      <c r="T82" s="62">
        <f>$G82+$H82+$L82+IF(ISBLANK($E82),0,$F82*VLOOKUP($E82,'INFO_Materials recyclability'!$I$6:$M$14,2,0))</f>
        <v>0</v>
      </c>
      <c r="U82" s="62">
        <f>$I82+$J82+$K82+$M82+$N82+$O82+$P82+$Q82+$R82+IF(ISBLANK($E82),0,$F82*(1-VLOOKUP($E82,'INFO_Materials recyclability'!$I$6:$M$14,2,0)))</f>
        <v>0</v>
      </c>
      <c r="V82" s="62">
        <f>$G82+$H82+$K82+IF(ISBLANK($E82),0,$F82*VLOOKUP($E82,'INFO_Materials recyclability'!$I$6:$M$14,3,0))</f>
        <v>0</v>
      </c>
      <c r="W82" s="62">
        <f>$I82+$J82+$L82+$M82+$N82+$O82+$P82+$Q82+$R82+IF(ISBLANK($E82),0,$F82*(1-VLOOKUP($E82,'INFO_Materials recyclability'!$I$6:$M$14,3,0)))</f>
        <v>0</v>
      </c>
      <c r="X82" s="62">
        <f>$G82+$H82+$I82+IF(ISBLANK($E82),0,$F82*VLOOKUP($E82,'INFO_Materials recyclability'!$I$6:$M$14,4,0))</f>
        <v>0</v>
      </c>
      <c r="Y82" s="62">
        <f>$J82+$K82+$L82+$M82+$N82+$O82+$P82+$Q82+$R82+IF(ISBLANK($E82),0,$F82*(1-VLOOKUP($E82,'INFO_Materials recyclability'!$I$6:$M$14,4,0)))</f>
        <v>0</v>
      </c>
      <c r="Z82" s="62">
        <f>$G82+$H82+$I82+$J82+IF(ISBLANK($E82),0,$F82*VLOOKUP($E82,'INFO_Materials recyclability'!$I$6:$M$14,5,0))</f>
        <v>0</v>
      </c>
      <c r="AA82" s="62">
        <f>$K82+$L82+$M82+$N82+$O82+$P82+$Q82+$R82+IF(ISBLANK($E82),0,$F82*(1-VLOOKUP($E82,'INFO_Materials recyclability'!$I$6:$M$14,5,0)))</f>
        <v>0</v>
      </c>
    </row>
    <row r="83" spans="2:27" x14ac:dyDescent="0.35">
      <c r="B83" s="5"/>
      <c r="C83" s="5"/>
      <c r="D83" s="26"/>
      <c r="E83" s="51"/>
      <c r="F83" s="53"/>
      <c r="G83" s="49"/>
      <c r="H83" s="49"/>
      <c r="I83" s="49"/>
      <c r="J83" s="49"/>
      <c r="K83" s="49"/>
      <c r="L83" s="49"/>
      <c r="M83" s="49"/>
      <c r="N83" s="49"/>
      <c r="O83" s="49"/>
      <c r="P83" s="56"/>
      <c r="Q83" s="70"/>
      <c r="R83" s="61"/>
      <c r="S83" s="60"/>
      <c r="T83" s="62">
        <f>$G83+$H83+$L83+IF(ISBLANK($E83),0,$F83*VLOOKUP($E83,'INFO_Materials recyclability'!$I$6:$M$14,2,0))</f>
        <v>0</v>
      </c>
      <c r="U83" s="62">
        <f>$I83+$J83+$K83+$M83+$N83+$O83+$P83+$Q83+$R83+IF(ISBLANK($E83),0,$F83*(1-VLOOKUP($E83,'INFO_Materials recyclability'!$I$6:$M$14,2,0)))</f>
        <v>0</v>
      </c>
      <c r="V83" s="62">
        <f>$G83+$H83+$K83+IF(ISBLANK($E83),0,$F83*VLOOKUP($E83,'INFO_Materials recyclability'!$I$6:$M$14,3,0))</f>
        <v>0</v>
      </c>
      <c r="W83" s="62">
        <f>$I83+$J83+$L83+$M83+$N83+$O83+$P83+$Q83+$R83+IF(ISBLANK($E83),0,$F83*(1-VLOOKUP($E83,'INFO_Materials recyclability'!$I$6:$M$14,3,0)))</f>
        <v>0</v>
      </c>
      <c r="X83" s="62">
        <f>$G83+$H83+$I83+IF(ISBLANK($E83),0,$F83*VLOOKUP($E83,'INFO_Materials recyclability'!$I$6:$M$14,4,0))</f>
        <v>0</v>
      </c>
      <c r="Y83" s="62">
        <f>$J83+$K83+$L83+$M83+$N83+$O83+$P83+$Q83+$R83+IF(ISBLANK($E83),0,$F83*(1-VLOOKUP($E83,'INFO_Materials recyclability'!$I$6:$M$14,4,0)))</f>
        <v>0</v>
      </c>
      <c r="Z83" s="62">
        <f>$G83+$H83+$I83+$J83+IF(ISBLANK($E83),0,$F83*VLOOKUP($E83,'INFO_Materials recyclability'!$I$6:$M$14,5,0))</f>
        <v>0</v>
      </c>
      <c r="AA83" s="62">
        <f>$K83+$L83+$M83+$N83+$O83+$P83+$Q83+$R83+IF(ISBLANK($E83),0,$F83*(1-VLOOKUP($E83,'INFO_Materials recyclability'!$I$6:$M$14,5,0)))</f>
        <v>0</v>
      </c>
    </row>
    <row r="84" spans="2:27" x14ac:dyDescent="0.35">
      <c r="B84" s="5"/>
      <c r="C84" s="5"/>
      <c r="D84" s="26"/>
      <c r="E84" s="51"/>
      <c r="F84" s="53"/>
      <c r="G84" s="49"/>
      <c r="H84" s="49"/>
      <c r="I84" s="49"/>
      <c r="J84" s="49"/>
      <c r="K84" s="49"/>
      <c r="L84" s="49"/>
      <c r="M84" s="49"/>
      <c r="N84" s="49"/>
      <c r="O84" s="49"/>
      <c r="P84" s="56"/>
      <c r="Q84" s="70"/>
      <c r="R84" s="61"/>
      <c r="S84" s="60"/>
      <c r="T84" s="62">
        <f>$G84+$H84+$L84+IF(ISBLANK($E84),0,$F84*VLOOKUP($E84,'INFO_Materials recyclability'!$I$6:$M$14,2,0))</f>
        <v>0</v>
      </c>
      <c r="U84" s="62">
        <f>$I84+$J84+$K84+$M84+$N84+$O84+$P84+$Q84+$R84+IF(ISBLANK($E84),0,$F84*(1-VLOOKUP($E84,'INFO_Materials recyclability'!$I$6:$M$14,2,0)))</f>
        <v>0</v>
      </c>
      <c r="V84" s="62">
        <f>$G84+$H84+$K84+IF(ISBLANK($E84),0,$F84*VLOOKUP($E84,'INFO_Materials recyclability'!$I$6:$M$14,3,0))</f>
        <v>0</v>
      </c>
      <c r="W84" s="62">
        <f>$I84+$J84+$L84+$M84+$N84+$O84+$P84+$Q84+$R84+IF(ISBLANK($E84),0,$F84*(1-VLOOKUP($E84,'INFO_Materials recyclability'!$I$6:$M$14,3,0)))</f>
        <v>0</v>
      </c>
      <c r="X84" s="62">
        <f>$G84+$H84+$I84+IF(ISBLANK($E84),0,$F84*VLOOKUP($E84,'INFO_Materials recyclability'!$I$6:$M$14,4,0))</f>
        <v>0</v>
      </c>
      <c r="Y84" s="62">
        <f>$J84+$K84+$L84+$M84+$N84+$O84+$P84+$Q84+$R84+IF(ISBLANK($E84),0,$F84*(1-VLOOKUP($E84,'INFO_Materials recyclability'!$I$6:$M$14,4,0)))</f>
        <v>0</v>
      </c>
      <c r="Z84" s="62">
        <f>$G84+$H84+$I84+$J84+IF(ISBLANK($E84),0,$F84*VLOOKUP($E84,'INFO_Materials recyclability'!$I$6:$M$14,5,0))</f>
        <v>0</v>
      </c>
      <c r="AA84" s="62">
        <f>$K84+$L84+$M84+$N84+$O84+$P84+$Q84+$R84+IF(ISBLANK($E84),0,$F84*(1-VLOOKUP($E84,'INFO_Materials recyclability'!$I$6:$M$14,5,0)))</f>
        <v>0</v>
      </c>
    </row>
    <row r="85" spans="2:27" x14ac:dyDescent="0.35">
      <c r="B85" s="5"/>
      <c r="C85" s="5"/>
      <c r="D85" s="26"/>
      <c r="E85" s="51"/>
      <c r="F85" s="53"/>
      <c r="G85" s="49"/>
      <c r="H85" s="49"/>
      <c r="I85" s="49"/>
      <c r="J85" s="49"/>
      <c r="K85" s="49"/>
      <c r="L85" s="49"/>
      <c r="M85" s="49"/>
      <c r="N85" s="49"/>
      <c r="O85" s="49"/>
      <c r="P85" s="56"/>
      <c r="Q85" s="70"/>
      <c r="R85" s="61"/>
      <c r="S85" s="60"/>
      <c r="T85" s="62">
        <f>$G85+$H85+$L85+IF(ISBLANK($E85),0,$F85*VLOOKUP($E85,'INFO_Materials recyclability'!$I$6:$M$14,2,0))</f>
        <v>0</v>
      </c>
      <c r="U85" s="62">
        <f>$I85+$J85+$K85+$M85+$N85+$O85+$P85+$Q85+$R85+IF(ISBLANK($E85),0,$F85*(1-VLOOKUP($E85,'INFO_Materials recyclability'!$I$6:$M$14,2,0)))</f>
        <v>0</v>
      </c>
      <c r="V85" s="62">
        <f>$G85+$H85+$K85+IF(ISBLANK($E85),0,$F85*VLOOKUP($E85,'INFO_Materials recyclability'!$I$6:$M$14,3,0))</f>
        <v>0</v>
      </c>
      <c r="W85" s="62">
        <f>$I85+$J85+$L85+$M85+$N85+$O85+$P85+$Q85+$R85+IF(ISBLANK($E85),0,$F85*(1-VLOOKUP($E85,'INFO_Materials recyclability'!$I$6:$M$14,3,0)))</f>
        <v>0</v>
      </c>
      <c r="X85" s="62">
        <f>$G85+$H85+$I85+IF(ISBLANK($E85),0,$F85*VLOOKUP($E85,'INFO_Materials recyclability'!$I$6:$M$14,4,0))</f>
        <v>0</v>
      </c>
      <c r="Y85" s="62">
        <f>$J85+$K85+$L85+$M85+$N85+$O85+$P85+$Q85+$R85+IF(ISBLANK($E85),0,$F85*(1-VLOOKUP($E85,'INFO_Materials recyclability'!$I$6:$M$14,4,0)))</f>
        <v>0</v>
      </c>
      <c r="Z85" s="62">
        <f>$G85+$H85+$I85+$J85+IF(ISBLANK($E85),0,$F85*VLOOKUP($E85,'INFO_Materials recyclability'!$I$6:$M$14,5,0))</f>
        <v>0</v>
      </c>
      <c r="AA85" s="62">
        <f>$K85+$L85+$M85+$N85+$O85+$P85+$Q85+$R85+IF(ISBLANK($E85),0,$F85*(1-VLOOKUP($E85,'INFO_Materials recyclability'!$I$6:$M$14,5,0)))</f>
        <v>0</v>
      </c>
    </row>
    <row r="86" spans="2:27" x14ac:dyDescent="0.35">
      <c r="B86" s="5"/>
      <c r="C86" s="5"/>
      <c r="D86" s="26"/>
      <c r="E86" s="51"/>
      <c r="F86" s="53"/>
      <c r="G86" s="49"/>
      <c r="H86" s="49"/>
      <c r="I86" s="49"/>
      <c r="J86" s="49"/>
      <c r="K86" s="49"/>
      <c r="L86" s="49"/>
      <c r="M86" s="49"/>
      <c r="N86" s="49"/>
      <c r="O86" s="49"/>
      <c r="P86" s="56"/>
      <c r="Q86" s="70"/>
      <c r="R86" s="61"/>
      <c r="S86" s="60"/>
      <c r="T86" s="62">
        <f>$G86+$H86+$L86+IF(ISBLANK($E86),0,$F86*VLOOKUP($E86,'INFO_Materials recyclability'!$I$6:$M$14,2,0))</f>
        <v>0</v>
      </c>
      <c r="U86" s="62">
        <f>$I86+$J86+$K86+$M86+$N86+$O86+$P86+$Q86+$R86+IF(ISBLANK($E86),0,$F86*(1-VLOOKUP($E86,'INFO_Materials recyclability'!$I$6:$M$14,2,0)))</f>
        <v>0</v>
      </c>
      <c r="V86" s="62">
        <f>$G86+$H86+$K86+IF(ISBLANK($E86),0,$F86*VLOOKUP($E86,'INFO_Materials recyclability'!$I$6:$M$14,3,0))</f>
        <v>0</v>
      </c>
      <c r="W86" s="62">
        <f>$I86+$J86+$L86+$M86+$N86+$O86+$P86+$Q86+$R86+IF(ISBLANK($E86),0,$F86*(1-VLOOKUP($E86,'INFO_Materials recyclability'!$I$6:$M$14,3,0)))</f>
        <v>0</v>
      </c>
      <c r="X86" s="62">
        <f>$G86+$H86+$I86+IF(ISBLANK($E86),0,$F86*VLOOKUP($E86,'INFO_Materials recyclability'!$I$6:$M$14,4,0))</f>
        <v>0</v>
      </c>
      <c r="Y86" s="62">
        <f>$J86+$K86+$L86+$M86+$N86+$O86+$P86+$Q86+$R86+IF(ISBLANK($E86),0,$F86*(1-VLOOKUP($E86,'INFO_Materials recyclability'!$I$6:$M$14,4,0)))</f>
        <v>0</v>
      </c>
      <c r="Z86" s="62">
        <f>$G86+$H86+$I86+$J86+IF(ISBLANK($E86),0,$F86*VLOOKUP($E86,'INFO_Materials recyclability'!$I$6:$M$14,5,0))</f>
        <v>0</v>
      </c>
      <c r="AA86" s="62">
        <f>$K86+$L86+$M86+$N86+$O86+$P86+$Q86+$R86+IF(ISBLANK($E86),0,$F86*(1-VLOOKUP($E86,'INFO_Materials recyclability'!$I$6:$M$14,5,0)))</f>
        <v>0</v>
      </c>
    </row>
    <row r="87" spans="2:27" x14ac:dyDescent="0.35">
      <c r="B87" s="5"/>
      <c r="C87" s="5"/>
      <c r="D87" s="26"/>
      <c r="E87" s="51"/>
      <c r="F87" s="53"/>
      <c r="G87" s="49"/>
      <c r="H87" s="49"/>
      <c r="I87" s="49"/>
      <c r="J87" s="49"/>
      <c r="K87" s="49"/>
      <c r="L87" s="49"/>
      <c r="M87" s="49"/>
      <c r="N87" s="49"/>
      <c r="O87" s="49"/>
      <c r="P87" s="56"/>
      <c r="Q87" s="70"/>
      <c r="R87" s="61"/>
      <c r="S87" s="60"/>
      <c r="T87" s="62">
        <f>$G87+$H87+$L87+IF(ISBLANK($E87),0,$F87*VLOOKUP($E87,'INFO_Materials recyclability'!$I$6:$M$14,2,0))</f>
        <v>0</v>
      </c>
      <c r="U87" s="62">
        <f>$I87+$J87+$K87+$M87+$N87+$O87+$P87+$Q87+$R87+IF(ISBLANK($E87),0,$F87*(1-VLOOKUP($E87,'INFO_Materials recyclability'!$I$6:$M$14,2,0)))</f>
        <v>0</v>
      </c>
      <c r="V87" s="62">
        <f>$G87+$H87+$K87+IF(ISBLANK($E87),0,$F87*VLOOKUP($E87,'INFO_Materials recyclability'!$I$6:$M$14,3,0))</f>
        <v>0</v>
      </c>
      <c r="W87" s="62">
        <f>$I87+$J87+$L87+$M87+$N87+$O87+$P87+$Q87+$R87+IF(ISBLANK($E87),0,$F87*(1-VLOOKUP($E87,'INFO_Materials recyclability'!$I$6:$M$14,3,0)))</f>
        <v>0</v>
      </c>
      <c r="X87" s="62">
        <f>$G87+$H87+$I87+IF(ISBLANK($E87),0,$F87*VLOOKUP($E87,'INFO_Materials recyclability'!$I$6:$M$14,4,0))</f>
        <v>0</v>
      </c>
      <c r="Y87" s="62">
        <f>$J87+$K87+$L87+$M87+$N87+$O87+$P87+$Q87+$R87+IF(ISBLANK($E87),0,$F87*(1-VLOOKUP($E87,'INFO_Materials recyclability'!$I$6:$M$14,4,0)))</f>
        <v>0</v>
      </c>
      <c r="Z87" s="62">
        <f>$G87+$H87+$I87+$J87+IF(ISBLANK($E87),0,$F87*VLOOKUP($E87,'INFO_Materials recyclability'!$I$6:$M$14,5,0))</f>
        <v>0</v>
      </c>
      <c r="AA87" s="62">
        <f>$K87+$L87+$M87+$N87+$O87+$P87+$Q87+$R87+IF(ISBLANK($E87),0,$F87*(1-VLOOKUP($E87,'INFO_Materials recyclability'!$I$6:$M$14,5,0)))</f>
        <v>0</v>
      </c>
    </row>
    <row r="88" spans="2:27" x14ac:dyDescent="0.35">
      <c r="B88" s="5"/>
      <c r="C88" s="5"/>
      <c r="D88" s="26"/>
      <c r="E88" s="51"/>
      <c r="F88" s="53"/>
      <c r="G88" s="49"/>
      <c r="H88" s="49"/>
      <c r="I88" s="49"/>
      <c r="J88" s="49"/>
      <c r="K88" s="49"/>
      <c r="L88" s="49"/>
      <c r="M88" s="49"/>
      <c r="N88" s="49"/>
      <c r="O88" s="49"/>
      <c r="P88" s="56"/>
      <c r="Q88" s="70"/>
      <c r="R88" s="61"/>
      <c r="S88" s="60"/>
      <c r="T88" s="62">
        <f>$G88+$H88+$L88+IF(ISBLANK($E88),0,$F88*VLOOKUP($E88,'INFO_Materials recyclability'!$I$6:$M$14,2,0))</f>
        <v>0</v>
      </c>
      <c r="U88" s="62">
        <f>$I88+$J88+$K88+$M88+$N88+$O88+$P88+$Q88+$R88+IF(ISBLANK($E88),0,$F88*(1-VLOOKUP($E88,'INFO_Materials recyclability'!$I$6:$M$14,2,0)))</f>
        <v>0</v>
      </c>
      <c r="V88" s="62">
        <f>$G88+$H88+$K88+IF(ISBLANK($E88),0,$F88*VLOOKUP($E88,'INFO_Materials recyclability'!$I$6:$M$14,3,0))</f>
        <v>0</v>
      </c>
      <c r="W88" s="62">
        <f>$I88+$J88+$L88+$M88+$N88+$O88+$P88+$Q88+$R88+IF(ISBLANK($E88),0,$F88*(1-VLOOKUP($E88,'INFO_Materials recyclability'!$I$6:$M$14,3,0)))</f>
        <v>0</v>
      </c>
      <c r="X88" s="62">
        <f>$G88+$H88+$I88+IF(ISBLANK($E88),0,$F88*VLOOKUP($E88,'INFO_Materials recyclability'!$I$6:$M$14,4,0))</f>
        <v>0</v>
      </c>
      <c r="Y88" s="62">
        <f>$J88+$K88+$L88+$M88+$N88+$O88+$P88+$Q88+$R88+IF(ISBLANK($E88),0,$F88*(1-VLOOKUP($E88,'INFO_Materials recyclability'!$I$6:$M$14,4,0)))</f>
        <v>0</v>
      </c>
      <c r="Z88" s="62">
        <f>$G88+$H88+$I88+$J88+IF(ISBLANK($E88),0,$F88*VLOOKUP($E88,'INFO_Materials recyclability'!$I$6:$M$14,5,0))</f>
        <v>0</v>
      </c>
      <c r="AA88" s="62">
        <f>$K88+$L88+$M88+$N88+$O88+$P88+$Q88+$R88+IF(ISBLANK($E88),0,$F88*(1-VLOOKUP($E88,'INFO_Materials recyclability'!$I$6:$M$14,5,0)))</f>
        <v>0</v>
      </c>
    </row>
    <row r="89" spans="2:27" x14ac:dyDescent="0.35">
      <c r="B89" s="5"/>
      <c r="C89" s="5"/>
      <c r="D89" s="26"/>
      <c r="E89" s="51"/>
      <c r="F89" s="53"/>
      <c r="G89" s="49"/>
      <c r="H89" s="49"/>
      <c r="I89" s="49"/>
      <c r="J89" s="49"/>
      <c r="K89" s="49"/>
      <c r="L89" s="49"/>
      <c r="M89" s="49"/>
      <c r="N89" s="49"/>
      <c r="O89" s="49"/>
      <c r="P89" s="56"/>
      <c r="Q89" s="70"/>
      <c r="R89" s="61"/>
      <c r="S89" s="60"/>
      <c r="T89" s="62">
        <f>$G89+$H89+$L89+IF(ISBLANK($E89),0,$F89*VLOOKUP($E89,'INFO_Materials recyclability'!$I$6:$M$14,2,0))</f>
        <v>0</v>
      </c>
      <c r="U89" s="62">
        <f>$I89+$J89+$K89+$M89+$N89+$O89+$P89+$Q89+$R89+IF(ISBLANK($E89),0,$F89*(1-VLOOKUP($E89,'INFO_Materials recyclability'!$I$6:$M$14,2,0)))</f>
        <v>0</v>
      </c>
      <c r="V89" s="62">
        <f>$G89+$H89+$K89+IF(ISBLANK($E89),0,$F89*VLOOKUP($E89,'INFO_Materials recyclability'!$I$6:$M$14,3,0))</f>
        <v>0</v>
      </c>
      <c r="W89" s="62">
        <f>$I89+$J89+$L89+$M89+$N89+$O89+$P89+$Q89+$R89+IF(ISBLANK($E89),0,$F89*(1-VLOOKUP($E89,'INFO_Materials recyclability'!$I$6:$M$14,3,0)))</f>
        <v>0</v>
      </c>
      <c r="X89" s="62">
        <f>$G89+$H89+$I89+IF(ISBLANK($E89),0,$F89*VLOOKUP($E89,'INFO_Materials recyclability'!$I$6:$M$14,4,0))</f>
        <v>0</v>
      </c>
      <c r="Y89" s="62">
        <f>$J89+$K89+$L89+$M89+$N89+$O89+$P89+$Q89+$R89+IF(ISBLANK($E89),0,$F89*(1-VLOOKUP($E89,'INFO_Materials recyclability'!$I$6:$M$14,4,0)))</f>
        <v>0</v>
      </c>
      <c r="Z89" s="62">
        <f>$G89+$H89+$I89+$J89+IF(ISBLANK($E89),0,$F89*VLOOKUP($E89,'INFO_Materials recyclability'!$I$6:$M$14,5,0))</f>
        <v>0</v>
      </c>
      <c r="AA89" s="62">
        <f>$K89+$L89+$M89+$N89+$O89+$P89+$Q89+$R89+IF(ISBLANK($E89),0,$F89*(1-VLOOKUP($E89,'INFO_Materials recyclability'!$I$6:$M$14,5,0)))</f>
        <v>0</v>
      </c>
    </row>
    <row r="90" spans="2:27" x14ac:dyDescent="0.35">
      <c r="B90" s="5"/>
      <c r="C90" s="5"/>
      <c r="D90" s="26"/>
      <c r="E90" s="51"/>
      <c r="F90" s="53"/>
      <c r="G90" s="49"/>
      <c r="H90" s="49"/>
      <c r="I90" s="49"/>
      <c r="J90" s="49"/>
      <c r="K90" s="49"/>
      <c r="L90" s="49"/>
      <c r="M90" s="49"/>
      <c r="N90" s="49"/>
      <c r="O90" s="49"/>
      <c r="P90" s="56"/>
      <c r="Q90" s="70"/>
      <c r="R90" s="61"/>
      <c r="S90" s="60"/>
      <c r="T90" s="62">
        <f>$G90+$H90+$L90+IF(ISBLANK($E90),0,$F90*VLOOKUP($E90,'INFO_Materials recyclability'!$I$6:$M$14,2,0))</f>
        <v>0</v>
      </c>
      <c r="U90" s="62">
        <f>$I90+$J90+$K90+$M90+$N90+$O90+$P90+$Q90+$R90+IF(ISBLANK($E90),0,$F90*(1-VLOOKUP($E90,'INFO_Materials recyclability'!$I$6:$M$14,2,0)))</f>
        <v>0</v>
      </c>
      <c r="V90" s="62">
        <f>$G90+$H90+$K90+IF(ISBLANK($E90),0,$F90*VLOOKUP($E90,'INFO_Materials recyclability'!$I$6:$M$14,3,0))</f>
        <v>0</v>
      </c>
      <c r="W90" s="62">
        <f>$I90+$J90+$L90+$M90+$N90+$O90+$P90+$Q90+$R90+IF(ISBLANK($E90),0,$F90*(1-VLOOKUP($E90,'INFO_Materials recyclability'!$I$6:$M$14,3,0)))</f>
        <v>0</v>
      </c>
      <c r="X90" s="62">
        <f>$G90+$H90+$I90+IF(ISBLANK($E90),0,$F90*VLOOKUP($E90,'INFO_Materials recyclability'!$I$6:$M$14,4,0))</f>
        <v>0</v>
      </c>
      <c r="Y90" s="62">
        <f>$J90+$K90+$L90+$M90+$N90+$O90+$P90+$Q90+$R90+IF(ISBLANK($E90),0,$F90*(1-VLOOKUP($E90,'INFO_Materials recyclability'!$I$6:$M$14,4,0)))</f>
        <v>0</v>
      </c>
      <c r="Z90" s="62">
        <f>$G90+$H90+$I90+$J90+IF(ISBLANK($E90),0,$F90*VLOOKUP($E90,'INFO_Materials recyclability'!$I$6:$M$14,5,0))</f>
        <v>0</v>
      </c>
      <c r="AA90" s="62">
        <f>$K90+$L90+$M90+$N90+$O90+$P90+$Q90+$R90+IF(ISBLANK($E90),0,$F90*(1-VLOOKUP($E90,'INFO_Materials recyclability'!$I$6:$M$14,5,0)))</f>
        <v>0</v>
      </c>
    </row>
    <row r="91" spans="2:27" x14ac:dyDescent="0.35">
      <c r="B91" s="5"/>
      <c r="C91" s="5"/>
      <c r="D91" s="26"/>
      <c r="E91" s="51"/>
      <c r="F91" s="53"/>
      <c r="G91" s="49"/>
      <c r="H91" s="49"/>
      <c r="I91" s="49"/>
      <c r="J91" s="49"/>
      <c r="K91" s="49"/>
      <c r="L91" s="49"/>
      <c r="M91" s="49"/>
      <c r="N91" s="49"/>
      <c r="O91" s="49"/>
      <c r="P91" s="56"/>
      <c r="Q91" s="70"/>
      <c r="R91" s="61"/>
      <c r="S91" s="60"/>
      <c r="T91" s="62">
        <f>$G91+$H91+$L91+IF(ISBLANK($E91),0,$F91*VLOOKUP($E91,'INFO_Materials recyclability'!$I$6:$M$14,2,0))</f>
        <v>0</v>
      </c>
      <c r="U91" s="62">
        <f>$I91+$J91+$K91+$M91+$N91+$O91+$P91+$Q91+$R91+IF(ISBLANK($E91),0,$F91*(1-VLOOKUP($E91,'INFO_Materials recyclability'!$I$6:$M$14,2,0)))</f>
        <v>0</v>
      </c>
      <c r="V91" s="62">
        <f>$G91+$H91+$K91+IF(ISBLANK($E91),0,$F91*VLOOKUP($E91,'INFO_Materials recyclability'!$I$6:$M$14,3,0))</f>
        <v>0</v>
      </c>
      <c r="W91" s="62">
        <f>$I91+$J91+$L91+$M91+$N91+$O91+$P91+$Q91+$R91+IF(ISBLANK($E91),0,$F91*(1-VLOOKUP($E91,'INFO_Materials recyclability'!$I$6:$M$14,3,0)))</f>
        <v>0</v>
      </c>
      <c r="X91" s="62">
        <f>$G91+$H91+$I91+IF(ISBLANK($E91),0,$F91*VLOOKUP($E91,'INFO_Materials recyclability'!$I$6:$M$14,4,0))</f>
        <v>0</v>
      </c>
      <c r="Y91" s="62">
        <f>$J91+$K91+$L91+$M91+$N91+$O91+$P91+$Q91+$R91+IF(ISBLANK($E91),0,$F91*(1-VLOOKUP($E91,'INFO_Materials recyclability'!$I$6:$M$14,4,0)))</f>
        <v>0</v>
      </c>
      <c r="Z91" s="62">
        <f>$G91+$H91+$I91+$J91+IF(ISBLANK($E91),0,$F91*VLOOKUP($E91,'INFO_Materials recyclability'!$I$6:$M$14,5,0))</f>
        <v>0</v>
      </c>
      <c r="AA91" s="62">
        <f>$K91+$L91+$M91+$N91+$O91+$P91+$Q91+$R91+IF(ISBLANK($E91),0,$F91*(1-VLOOKUP($E91,'INFO_Materials recyclability'!$I$6:$M$14,5,0)))</f>
        <v>0</v>
      </c>
    </row>
    <row r="92" spans="2:27" x14ac:dyDescent="0.35">
      <c r="B92" s="5"/>
      <c r="C92" s="5"/>
      <c r="D92" s="26"/>
      <c r="E92" s="51"/>
      <c r="F92" s="53"/>
      <c r="G92" s="49"/>
      <c r="H92" s="49"/>
      <c r="I92" s="49"/>
      <c r="J92" s="49"/>
      <c r="K92" s="49"/>
      <c r="L92" s="49"/>
      <c r="M92" s="49"/>
      <c r="N92" s="49"/>
      <c r="O92" s="49"/>
      <c r="P92" s="56"/>
      <c r="Q92" s="70"/>
      <c r="R92" s="61"/>
      <c r="S92" s="60"/>
      <c r="T92" s="62">
        <f>$G92+$H92+$L92+IF(ISBLANK($E92),0,$F92*VLOOKUP($E92,'INFO_Materials recyclability'!$I$6:$M$14,2,0))</f>
        <v>0</v>
      </c>
      <c r="U92" s="62">
        <f>$I92+$J92+$K92+$M92+$N92+$O92+$P92+$Q92+$R92+IF(ISBLANK($E92),0,$F92*(1-VLOOKUP($E92,'INFO_Materials recyclability'!$I$6:$M$14,2,0)))</f>
        <v>0</v>
      </c>
      <c r="V92" s="62">
        <f>$G92+$H92+$K92+IF(ISBLANK($E92),0,$F92*VLOOKUP($E92,'INFO_Materials recyclability'!$I$6:$M$14,3,0))</f>
        <v>0</v>
      </c>
      <c r="W92" s="62">
        <f>$I92+$J92+$L92+$M92+$N92+$O92+$P92+$Q92+$R92+IF(ISBLANK($E92),0,$F92*(1-VLOOKUP($E92,'INFO_Materials recyclability'!$I$6:$M$14,3,0)))</f>
        <v>0</v>
      </c>
      <c r="X92" s="62">
        <f>$G92+$H92+$I92+IF(ISBLANK($E92),0,$F92*VLOOKUP($E92,'INFO_Materials recyclability'!$I$6:$M$14,4,0))</f>
        <v>0</v>
      </c>
      <c r="Y92" s="62">
        <f>$J92+$K92+$L92+$M92+$N92+$O92+$P92+$Q92+$R92+IF(ISBLANK($E92),0,$F92*(1-VLOOKUP($E92,'INFO_Materials recyclability'!$I$6:$M$14,4,0)))</f>
        <v>0</v>
      </c>
      <c r="Z92" s="62">
        <f>$G92+$H92+$I92+$J92+IF(ISBLANK($E92),0,$F92*VLOOKUP($E92,'INFO_Materials recyclability'!$I$6:$M$14,5,0))</f>
        <v>0</v>
      </c>
      <c r="AA92" s="62">
        <f>$K92+$L92+$M92+$N92+$O92+$P92+$Q92+$R92+IF(ISBLANK($E92),0,$F92*(1-VLOOKUP($E92,'INFO_Materials recyclability'!$I$6:$M$14,5,0)))</f>
        <v>0</v>
      </c>
    </row>
    <row r="93" spans="2:27" x14ac:dyDescent="0.35">
      <c r="B93" s="5"/>
      <c r="C93" s="5"/>
      <c r="D93" s="26"/>
      <c r="E93" s="51"/>
      <c r="F93" s="53"/>
      <c r="G93" s="49"/>
      <c r="H93" s="49"/>
      <c r="I93" s="49"/>
      <c r="J93" s="49"/>
      <c r="K93" s="49"/>
      <c r="L93" s="49"/>
      <c r="M93" s="49"/>
      <c r="N93" s="49"/>
      <c r="O93" s="49"/>
      <c r="P93" s="56"/>
      <c r="Q93" s="70"/>
      <c r="R93" s="61"/>
      <c r="S93" s="60"/>
      <c r="T93" s="62">
        <f>$G93+$H93+$L93+IF(ISBLANK($E93),0,$F93*VLOOKUP($E93,'INFO_Materials recyclability'!$I$6:$M$14,2,0))</f>
        <v>0</v>
      </c>
      <c r="U93" s="62">
        <f>$I93+$J93+$K93+$M93+$N93+$O93+$P93+$Q93+$R93+IF(ISBLANK($E93),0,$F93*(1-VLOOKUP($E93,'INFO_Materials recyclability'!$I$6:$M$14,2,0)))</f>
        <v>0</v>
      </c>
      <c r="V93" s="62">
        <f>$G93+$H93+$K93+IF(ISBLANK($E93),0,$F93*VLOOKUP($E93,'INFO_Materials recyclability'!$I$6:$M$14,3,0))</f>
        <v>0</v>
      </c>
      <c r="W93" s="62">
        <f>$I93+$J93+$L93+$M93+$N93+$O93+$P93+$Q93+$R93+IF(ISBLANK($E93),0,$F93*(1-VLOOKUP($E93,'INFO_Materials recyclability'!$I$6:$M$14,3,0)))</f>
        <v>0</v>
      </c>
      <c r="X93" s="62">
        <f>$G93+$H93+$I93+IF(ISBLANK($E93),0,$F93*VLOOKUP($E93,'INFO_Materials recyclability'!$I$6:$M$14,4,0))</f>
        <v>0</v>
      </c>
      <c r="Y93" s="62">
        <f>$J93+$K93+$L93+$M93+$N93+$O93+$P93+$Q93+$R93+IF(ISBLANK($E93),0,$F93*(1-VLOOKUP($E93,'INFO_Materials recyclability'!$I$6:$M$14,4,0)))</f>
        <v>0</v>
      </c>
      <c r="Z93" s="62">
        <f>$G93+$H93+$I93+$J93+IF(ISBLANK($E93),0,$F93*VLOOKUP($E93,'INFO_Materials recyclability'!$I$6:$M$14,5,0))</f>
        <v>0</v>
      </c>
      <c r="AA93" s="62">
        <f>$K93+$L93+$M93+$N93+$O93+$P93+$Q93+$R93+IF(ISBLANK($E93),0,$F93*(1-VLOOKUP($E93,'INFO_Materials recyclability'!$I$6:$M$14,5,0)))</f>
        <v>0</v>
      </c>
    </row>
    <row r="94" spans="2:27" x14ac:dyDescent="0.35">
      <c r="B94" s="5"/>
      <c r="C94" s="5"/>
      <c r="D94" s="26"/>
      <c r="E94" s="51"/>
      <c r="F94" s="53"/>
      <c r="G94" s="49"/>
      <c r="H94" s="49"/>
      <c r="I94" s="49"/>
      <c r="J94" s="49"/>
      <c r="K94" s="49"/>
      <c r="L94" s="49"/>
      <c r="M94" s="49"/>
      <c r="N94" s="49"/>
      <c r="O94" s="49"/>
      <c r="P94" s="56"/>
      <c r="Q94" s="70"/>
      <c r="R94" s="61"/>
      <c r="S94" s="60"/>
      <c r="T94" s="62">
        <f>$G94+$H94+$L94+IF(ISBLANK($E94),0,$F94*VLOOKUP($E94,'INFO_Materials recyclability'!$I$6:$M$14,2,0))</f>
        <v>0</v>
      </c>
      <c r="U94" s="62">
        <f>$I94+$J94+$K94+$M94+$N94+$O94+$P94+$Q94+$R94+IF(ISBLANK($E94),0,$F94*(1-VLOOKUP($E94,'INFO_Materials recyclability'!$I$6:$M$14,2,0)))</f>
        <v>0</v>
      </c>
      <c r="V94" s="62">
        <f>$G94+$H94+$K94+IF(ISBLANK($E94),0,$F94*VLOOKUP($E94,'INFO_Materials recyclability'!$I$6:$M$14,3,0))</f>
        <v>0</v>
      </c>
      <c r="W94" s="62">
        <f>$I94+$J94+$L94+$M94+$N94+$O94+$P94+$Q94+$R94+IF(ISBLANK($E94),0,$F94*(1-VLOOKUP($E94,'INFO_Materials recyclability'!$I$6:$M$14,3,0)))</f>
        <v>0</v>
      </c>
      <c r="X94" s="62">
        <f>$G94+$H94+$I94+IF(ISBLANK($E94),0,$F94*VLOOKUP($E94,'INFO_Materials recyclability'!$I$6:$M$14,4,0))</f>
        <v>0</v>
      </c>
      <c r="Y94" s="62">
        <f>$J94+$K94+$L94+$M94+$N94+$O94+$P94+$Q94+$R94+IF(ISBLANK($E94),0,$F94*(1-VLOOKUP($E94,'INFO_Materials recyclability'!$I$6:$M$14,4,0)))</f>
        <v>0</v>
      </c>
      <c r="Z94" s="62">
        <f>$G94+$H94+$I94+$J94+IF(ISBLANK($E94),0,$F94*VLOOKUP($E94,'INFO_Materials recyclability'!$I$6:$M$14,5,0))</f>
        <v>0</v>
      </c>
      <c r="AA94" s="62">
        <f>$K94+$L94+$M94+$N94+$O94+$P94+$Q94+$R94+IF(ISBLANK($E94),0,$F94*(1-VLOOKUP($E94,'INFO_Materials recyclability'!$I$6:$M$14,5,0)))</f>
        <v>0</v>
      </c>
    </row>
    <row r="95" spans="2:27" x14ac:dyDescent="0.35">
      <c r="B95" s="5"/>
      <c r="C95" s="5"/>
      <c r="D95" s="26"/>
      <c r="E95" s="51"/>
      <c r="F95" s="53"/>
      <c r="G95" s="49"/>
      <c r="H95" s="49"/>
      <c r="I95" s="49"/>
      <c r="J95" s="49"/>
      <c r="K95" s="49"/>
      <c r="L95" s="49"/>
      <c r="M95" s="49"/>
      <c r="N95" s="49"/>
      <c r="O95" s="49"/>
      <c r="P95" s="56"/>
      <c r="Q95" s="70"/>
      <c r="R95" s="61"/>
      <c r="S95" s="60"/>
      <c r="T95" s="62">
        <f>$G95+$H95+$L95+IF(ISBLANK($E95),0,$F95*VLOOKUP($E95,'INFO_Materials recyclability'!$I$6:$M$14,2,0))</f>
        <v>0</v>
      </c>
      <c r="U95" s="62">
        <f>$I95+$J95+$K95+$M95+$N95+$O95+$P95+$Q95+$R95+IF(ISBLANK($E95),0,$F95*(1-VLOOKUP($E95,'INFO_Materials recyclability'!$I$6:$M$14,2,0)))</f>
        <v>0</v>
      </c>
      <c r="V95" s="62">
        <f>$G95+$H95+$K95+IF(ISBLANK($E95),0,$F95*VLOOKUP($E95,'INFO_Materials recyclability'!$I$6:$M$14,3,0))</f>
        <v>0</v>
      </c>
      <c r="W95" s="62">
        <f>$I95+$J95+$L95+$M95+$N95+$O95+$P95+$Q95+$R95+IF(ISBLANK($E95),0,$F95*(1-VLOOKUP($E95,'INFO_Materials recyclability'!$I$6:$M$14,3,0)))</f>
        <v>0</v>
      </c>
      <c r="X95" s="62">
        <f>$G95+$H95+$I95+IF(ISBLANK($E95),0,$F95*VLOOKUP($E95,'INFO_Materials recyclability'!$I$6:$M$14,4,0))</f>
        <v>0</v>
      </c>
      <c r="Y95" s="62">
        <f>$J95+$K95+$L95+$M95+$N95+$O95+$P95+$Q95+$R95+IF(ISBLANK($E95),0,$F95*(1-VLOOKUP($E95,'INFO_Materials recyclability'!$I$6:$M$14,4,0)))</f>
        <v>0</v>
      </c>
      <c r="Z95" s="62">
        <f>$G95+$H95+$I95+$J95+IF(ISBLANK($E95),0,$F95*VLOOKUP($E95,'INFO_Materials recyclability'!$I$6:$M$14,5,0))</f>
        <v>0</v>
      </c>
      <c r="AA95" s="62">
        <f>$K95+$L95+$M95+$N95+$O95+$P95+$Q95+$R95+IF(ISBLANK($E95),0,$F95*(1-VLOOKUP($E95,'INFO_Materials recyclability'!$I$6:$M$14,5,0)))</f>
        <v>0</v>
      </c>
    </row>
    <row r="96" spans="2:27" x14ac:dyDescent="0.35">
      <c r="B96" s="5"/>
      <c r="C96" s="5"/>
      <c r="D96" s="26"/>
      <c r="E96" s="51"/>
      <c r="F96" s="53"/>
      <c r="G96" s="49"/>
      <c r="H96" s="49"/>
      <c r="I96" s="49"/>
      <c r="J96" s="49"/>
      <c r="K96" s="49"/>
      <c r="L96" s="49"/>
      <c r="M96" s="49"/>
      <c r="N96" s="49"/>
      <c r="O96" s="49"/>
      <c r="P96" s="56"/>
      <c r="Q96" s="70"/>
      <c r="R96" s="61"/>
      <c r="S96" s="60"/>
      <c r="T96" s="62">
        <f>$G96+$H96+$L96+IF(ISBLANK($E96),0,$F96*VLOOKUP($E96,'INFO_Materials recyclability'!$I$6:$M$14,2,0))</f>
        <v>0</v>
      </c>
      <c r="U96" s="62">
        <f>$I96+$J96+$K96+$M96+$N96+$O96+$P96+$Q96+$R96+IF(ISBLANK($E96),0,$F96*(1-VLOOKUP($E96,'INFO_Materials recyclability'!$I$6:$M$14,2,0)))</f>
        <v>0</v>
      </c>
      <c r="V96" s="62">
        <f>$G96+$H96+$K96+IF(ISBLANK($E96),0,$F96*VLOOKUP($E96,'INFO_Materials recyclability'!$I$6:$M$14,3,0))</f>
        <v>0</v>
      </c>
      <c r="W96" s="62">
        <f>$I96+$J96+$L96+$M96+$N96+$O96+$P96+$Q96+$R96+IF(ISBLANK($E96),0,$F96*(1-VLOOKUP($E96,'INFO_Materials recyclability'!$I$6:$M$14,3,0)))</f>
        <v>0</v>
      </c>
      <c r="X96" s="62">
        <f>$G96+$H96+$I96+IF(ISBLANK($E96),0,$F96*VLOOKUP($E96,'INFO_Materials recyclability'!$I$6:$M$14,4,0))</f>
        <v>0</v>
      </c>
      <c r="Y96" s="62">
        <f>$J96+$K96+$L96+$M96+$N96+$O96+$P96+$Q96+$R96+IF(ISBLANK($E96),0,$F96*(1-VLOOKUP($E96,'INFO_Materials recyclability'!$I$6:$M$14,4,0)))</f>
        <v>0</v>
      </c>
      <c r="Z96" s="62">
        <f>$G96+$H96+$I96+$J96+IF(ISBLANK($E96),0,$F96*VLOOKUP($E96,'INFO_Materials recyclability'!$I$6:$M$14,5,0))</f>
        <v>0</v>
      </c>
      <c r="AA96" s="62">
        <f>$K96+$L96+$M96+$N96+$O96+$P96+$Q96+$R96+IF(ISBLANK($E96),0,$F96*(1-VLOOKUP($E96,'INFO_Materials recyclability'!$I$6:$M$14,5,0)))</f>
        <v>0</v>
      </c>
    </row>
    <row r="97" spans="2:27" x14ac:dyDescent="0.35">
      <c r="B97" s="5"/>
      <c r="C97" s="5"/>
      <c r="D97" s="26"/>
      <c r="E97" s="51"/>
      <c r="F97" s="53"/>
      <c r="G97" s="49"/>
      <c r="H97" s="49"/>
      <c r="I97" s="49"/>
      <c r="J97" s="49"/>
      <c r="K97" s="49"/>
      <c r="L97" s="49"/>
      <c r="M97" s="49"/>
      <c r="N97" s="49"/>
      <c r="O97" s="49"/>
      <c r="P97" s="56"/>
      <c r="Q97" s="70"/>
      <c r="R97" s="61"/>
      <c r="S97" s="60"/>
      <c r="T97" s="62">
        <f>$G97+$H97+$L97+IF(ISBLANK($E97),0,$F97*VLOOKUP($E97,'INFO_Materials recyclability'!$I$6:$M$14,2,0))</f>
        <v>0</v>
      </c>
      <c r="U97" s="62">
        <f>$I97+$J97+$K97+$M97+$N97+$O97+$P97+$Q97+$R97+IF(ISBLANK($E97),0,$F97*(1-VLOOKUP($E97,'INFO_Materials recyclability'!$I$6:$M$14,2,0)))</f>
        <v>0</v>
      </c>
      <c r="V97" s="62">
        <f>$G97+$H97+$K97+IF(ISBLANK($E97),0,$F97*VLOOKUP($E97,'INFO_Materials recyclability'!$I$6:$M$14,3,0))</f>
        <v>0</v>
      </c>
      <c r="W97" s="62">
        <f>$I97+$J97+$L97+$M97+$N97+$O97+$P97+$Q97+$R97+IF(ISBLANK($E97),0,$F97*(1-VLOOKUP($E97,'INFO_Materials recyclability'!$I$6:$M$14,3,0)))</f>
        <v>0</v>
      </c>
      <c r="X97" s="62">
        <f>$G97+$H97+$I97+IF(ISBLANK($E97),0,$F97*VLOOKUP($E97,'INFO_Materials recyclability'!$I$6:$M$14,4,0))</f>
        <v>0</v>
      </c>
      <c r="Y97" s="62">
        <f>$J97+$K97+$L97+$M97+$N97+$O97+$P97+$Q97+$R97+IF(ISBLANK($E97),0,$F97*(1-VLOOKUP($E97,'INFO_Materials recyclability'!$I$6:$M$14,4,0)))</f>
        <v>0</v>
      </c>
      <c r="Z97" s="62">
        <f>$G97+$H97+$I97+$J97+IF(ISBLANK($E97),0,$F97*VLOOKUP($E97,'INFO_Materials recyclability'!$I$6:$M$14,5,0))</f>
        <v>0</v>
      </c>
      <c r="AA97" s="62">
        <f>$K97+$L97+$M97+$N97+$O97+$P97+$Q97+$R97+IF(ISBLANK($E97),0,$F97*(1-VLOOKUP($E97,'INFO_Materials recyclability'!$I$6:$M$14,5,0)))</f>
        <v>0</v>
      </c>
    </row>
    <row r="98" spans="2:27" x14ac:dyDescent="0.35">
      <c r="B98" s="5"/>
      <c r="C98" s="5"/>
      <c r="D98" s="26"/>
      <c r="E98" s="51"/>
      <c r="F98" s="53"/>
      <c r="G98" s="49"/>
      <c r="H98" s="49"/>
      <c r="I98" s="49"/>
      <c r="J98" s="49"/>
      <c r="K98" s="49"/>
      <c r="L98" s="49"/>
      <c r="M98" s="49"/>
      <c r="N98" s="49"/>
      <c r="O98" s="49"/>
      <c r="P98" s="56"/>
      <c r="Q98" s="70"/>
      <c r="R98" s="61"/>
      <c r="S98" s="60"/>
      <c r="T98" s="62">
        <f>$G98+$H98+$L98+IF(ISBLANK($E98),0,$F98*VLOOKUP($E98,'INFO_Materials recyclability'!$I$6:$M$14,2,0))</f>
        <v>0</v>
      </c>
      <c r="U98" s="62">
        <f>$I98+$J98+$K98+$M98+$N98+$O98+$P98+$Q98+$R98+IF(ISBLANK($E98),0,$F98*(1-VLOOKUP($E98,'INFO_Materials recyclability'!$I$6:$M$14,2,0)))</f>
        <v>0</v>
      </c>
      <c r="V98" s="62">
        <f>$G98+$H98+$K98+IF(ISBLANK($E98),0,$F98*VLOOKUP($E98,'INFO_Materials recyclability'!$I$6:$M$14,3,0))</f>
        <v>0</v>
      </c>
      <c r="W98" s="62">
        <f>$I98+$J98+$L98+$M98+$N98+$O98+$P98+$Q98+$R98+IF(ISBLANK($E98),0,$F98*(1-VLOOKUP($E98,'INFO_Materials recyclability'!$I$6:$M$14,3,0)))</f>
        <v>0</v>
      </c>
      <c r="X98" s="62">
        <f>$G98+$H98+$I98+IF(ISBLANK($E98),0,$F98*VLOOKUP($E98,'INFO_Materials recyclability'!$I$6:$M$14,4,0))</f>
        <v>0</v>
      </c>
      <c r="Y98" s="62">
        <f>$J98+$K98+$L98+$M98+$N98+$O98+$P98+$Q98+$R98+IF(ISBLANK($E98),0,$F98*(1-VLOOKUP($E98,'INFO_Materials recyclability'!$I$6:$M$14,4,0)))</f>
        <v>0</v>
      </c>
      <c r="Z98" s="62">
        <f>$G98+$H98+$I98+$J98+IF(ISBLANK($E98),0,$F98*VLOOKUP($E98,'INFO_Materials recyclability'!$I$6:$M$14,5,0))</f>
        <v>0</v>
      </c>
      <c r="AA98" s="62">
        <f>$K98+$L98+$M98+$N98+$O98+$P98+$Q98+$R98+IF(ISBLANK($E98),0,$F98*(1-VLOOKUP($E98,'INFO_Materials recyclability'!$I$6:$M$14,5,0)))</f>
        <v>0</v>
      </c>
    </row>
    <row r="99" spans="2:27" x14ac:dyDescent="0.35">
      <c r="B99" s="5"/>
      <c r="C99" s="5"/>
      <c r="D99" s="26"/>
      <c r="E99" s="51"/>
      <c r="F99" s="53"/>
      <c r="G99" s="49"/>
      <c r="H99" s="49"/>
      <c r="I99" s="49"/>
      <c r="J99" s="49"/>
      <c r="K99" s="49"/>
      <c r="L99" s="49"/>
      <c r="M99" s="49"/>
      <c r="N99" s="49"/>
      <c r="O99" s="49"/>
      <c r="P99" s="56"/>
      <c r="Q99" s="70"/>
      <c r="R99" s="61"/>
      <c r="S99" s="60"/>
      <c r="T99" s="62">
        <f>$G99+$H99+$L99+IF(ISBLANK($E99),0,$F99*VLOOKUP($E99,'INFO_Materials recyclability'!$I$6:$M$14,2,0))</f>
        <v>0</v>
      </c>
      <c r="U99" s="62">
        <f>$I99+$J99+$K99+$M99+$N99+$O99+$P99+$Q99+$R99+IF(ISBLANK($E99),0,$F99*(1-VLOOKUP($E99,'INFO_Materials recyclability'!$I$6:$M$14,2,0)))</f>
        <v>0</v>
      </c>
      <c r="V99" s="62">
        <f>$G99+$H99+$K99+IF(ISBLANK($E99),0,$F99*VLOOKUP($E99,'INFO_Materials recyclability'!$I$6:$M$14,3,0))</f>
        <v>0</v>
      </c>
      <c r="W99" s="62">
        <f>$I99+$J99+$L99+$M99+$N99+$O99+$P99+$Q99+$R99+IF(ISBLANK($E99),0,$F99*(1-VLOOKUP($E99,'INFO_Materials recyclability'!$I$6:$M$14,3,0)))</f>
        <v>0</v>
      </c>
      <c r="X99" s="62">
        <f>$G99+$H99+$I99+IF(ISBLANK($E99),0,$F99*VLOOKUP($E99,'INFO_Materials recyclability'!$I$6:$M$14,4,0))</f>
        <v>0</v>
      </c>
      <c r="Y99" s="62">
        <f>$J99+$K99+$L99+$M99+$N99+$O99+$P99+$Q99+$R99+IF(ISBLANK($E99),0,$F99*(1-VLOOKUP($E99,'INFO_Materials recyclability'!$I$6:$M$14,4,0)))</f>
        <v>0</v>
      </c>
      <c r="Z99" s="62">
        <f>$G99+$H99+$I99+$J99+IF(ISBLANK($E99),0,$F99*VLOOKUP($E99,'INFO_Materials recyclability'!$I$6:$M$14,5,0))</f>
        <v>0</v>
      </c>
      <c r="AA99" s="62">
        <f>$K99+$L99+$M99+$N99+$O99+$P99+$Q99+$R99+IF(ISBLANK($E99),0,$F99*(1-VLOOKUP($E99,'INFO_Materials recyclability'!$I$6:$M$14,5,0)))</f>
        <v>0</v>
      </c>
    </row>
    <row r="100" spans="2:27" x14ac:dyDescent="0.35">
      <c r="B100" s="5"/>
      <c r="C100" s="5"/>
      <c r="D100" s="26"/>
      <c r="E100" s="51"/>
      <c r="F100" s="53"/>
      <c r="G100" s="49"/>
      <c r="H100" s="49"/>
      <c r="I100" s="49"/>
      <c r="J100" s="49"/>
      <c r="K100" s="49"/>
      <c r="L100" s="49"/>
      <c r="M100" s="49"/>
      <c r="N100" s="49"/>
      <c r="O100" s="49"/>
      <c r="P100" s="56"/>
      <c r="Q100" s="70"/>
      <c r="R100" s="61"/>
      <c r="S100" s="60"/>
      <c r="T100" s="62">
        <f>$G100+$H100+$L100+IF(ISBLANK($E100),0,$F100*VLOOKUP($E100,'INFO_Materials recyclability'!$I$6:$M$14,2,0))</f>
        <v>0</v>
      </c>
      <c r="U100" s="62">
        <f>$I100+$J100+$K100+$M100+$N100+$O100+$P100+$Q100+$R100+IF(ISBLANK($E100),0,$F100*(1-VLOOKUP($E100,'INFO_Materials recyclability'!$I$6:$M$14,2,0)))</f>
        <v>0</v>
      </c>
      <c r="V100" s="62">
        <f>$G100+$H100+$K100+IF(ISBLANK($E100),0,$F100*VLOOKUP($E100,'INFO_Materials recyclability'!$I$6:$M$14,3,0))</f>
        <v>0</v>
      </c>
      <c r="W100" s="62">
        <f>$I100+$J100+$L100+$M100+$N100+$O100+$P100+$Q100+$R100+IF(ISBLANK($E100),0,$F100*(1-VLOOKUP($E100,'INFO_Materials recyclability'!$I$6:$M$14,3,0)))</f>
        <v>0</v>
      </c>
      <c r="X100" s="62">
        <f>$G100+$H100+$I100+IF(ISBLANK($E100),0,$F100*VLOOKUP($E100,'INFO_Materials recyclability'!$I$6:$M$14,4,0))</f>
        <v>0</v>
      </c>
      <c r="Y100" s="62">
        <f>$J100+$K100+$L100+$M100+$N100+$O100+$P100+$Q100+$R100+IF(ISBLANK($E100),0,$F100*(1-VLOOKUP($E100,'INFO_Materials recyclability'!$I$6:$M$14,4,0)))</f>
        <v>0</v>
      </c>
      <c r="Z100" s="62">
        <f>$G100+$H100+$I100+$J100+IF(ISBLANK($E100),0,$F100*VLOOKUP($E100,'INFO_Materials recyclability'!$I$6:$M$14,5,0))</f>
        <v>0</v>
      </c>
      <c r="AA100" s="62">
        <f>$K100+$L100+$M100+$N100+$O100+$P100+$Q100+$R100+IF(ISBLANK($E100),0,$F100*(1-VLOOKUP($E100,'INFO_Materials recyclability'!$I$6:$M$14,5,0)))</f>
        <v>0</v>
      </c>
    </row>
    <row r="101" spans="2:27" x14ac:dyDescent="0.35">
      <c r="B101" s="5"/>
      <c r="C101" s="5"/>
      <c r="D101" s="26"/>
      <c r="E101" s="51"/>
      <c r="F101" s="53"/>
      <c r="G101" s="49"/>
      <c r="H101" s="49"/>
      <c r="I101" s="49"/>
      <c r="J101" s="49"/>
      <c r="K101" s="49"/>
      <c r="L101" s="49"/>
      <c r="M101" s="49"/>
      <c r="N101" s="49"/>
      <c r="O101" s="49"/>
      <c r="P101" s="56"/>
      <c r="Q101" s="70"/>
      <c r="R101" s="61"/>
      <c r="S101" s="60"/>
      <c r="T101" s="62">
        <f>$G101+$H101+$L101+IF(ISBLANK($E101),0,$F101*VLOOKUP($E101,'INFO_Materials recyclability'!$I$6:$M$14,2,0))</f>
        <v>0</v>
      </c>
      <c r="U101" s="62">
        <f>$I101+$J101+$K101+$M101+$N101+$O101+$P101+$Q101+$R101+IF(ISBLANK($E101),0,$F101*(1-VLOOKUP($E101,'INFO_Materials recyclability'!$I$6:$M$14,2,0)))</f>
        <v>0</v>
      </c>
      <c r="V101" s="62">
        <f>$G101+$H101+$K101+IF(ISBLANK($E101),0,$F101*VLOOKUP($E101,'INFO_Materials recyclability'!$I$6:$M$14,3,0))</f>
        <v>0</v>
      </c>
      <c r="W101" s="62">
        <f>$I101+$J101+$L101+$M101+$N101+$O101+$P101+$Q101+$R101+IF(ISBLANK($E101),0,$F101*(1-VLOOKUP($E101,'INFO_Materials recyclability'!$I$6:$M$14,3,0)))</f>
        <v>0</v>
      </c>
      <c r="X101" s="62">
        <f>$G101+$H101+$I101+IF(ISBLANK($E101),0,$F101*VLOOKUP($E101,'INFO_Materials recyclability'!$I$6:$M$14,4,0))</f>
        <v>0</v>
      </c>
      <c r="Y101" s="62">
        <f>$J101+$K101+$L101+$M101+$N101+$O101+$P101+$Q101+$R101+IF(ISBLANK($E101),0,$F101*(1-VLOOKUP($E101,'INFO_Materials recyclability'!$I$6:$M$14,4,0)))</f>
        <v>0</v>
      </c>
      <c r="Z101" s="62">
        <f>$G101+$H101+$I101+$J101+IF(ISBLANK($E101),0,$F101*VLOOKUP($E101,'INFO_Materials recyclability'!$I$6:$M$14,5,0))</f>
        <v>0</v>
      </c>
      <c r="AA101" s="62">
        <f>$K101+$L101+$M101+$N101+$O101+$P101+$Q101+$R101+IF(ISBLANK($E101),0,$F101*(1-VLOOKUP($E101,'INFO_Materials recyclability'!$I$6:$M$14,5,0)))</f>
        <v>0</v>
      </c>
    </row>
    <row r="102" spans="2:27" x14ac:dyDescent="0.35">
      <c r="B102" s="5"/>
      <c r="C102" s="5"/>
      <c r="D102" s="26"/>
      <c r="E102" s="51"/>
      <c r="F102" s="53"/>
      <c r="G102" s="49"/>
      <c r="H102" s="49"/>
      <c r="I102" s="49"/>
      <c r="J102" s="49"/>
      <c r="K102" s="49"/>
      <c r="L102" s="49"/>
      <c r="M102" s="49"/>
      <c r="N102" s="49"/>
      <c r="O102" s="49"/>
      <c r="P102" s="56"/>
      <c r="Q102" s="70"/>
      <c r="R102" s="61"/>
      <c r="S102" s="60"/>
      <c r="T102" s="62">
        <f>$G102+$H102+$L102+IF(ISBLANK($E102),0,$F102*VLOOKUP($E102,'INFO_Materials recyclability'!$I$6:$M$14,2,0))</f>
        <v>0</v>
      </c>
      <c r="U102" s="62">
        <f>$I102+$J102+$K102+$M102+$N102+$O102+$P102+$Q102+$R102+IF(ISBLANK($E102),0,$F102*(1-VLOOKUP($E102,'INFO_Materials recyclability'!$I$6:$M$14,2,0)))</f>
        <v>0</v>
      </c>
      <c r="V102" s="62">
        <f>$G102+$H102+$K102+IF(ISBLANK($E102),0,$F102*VLOOKUP($E102,'INFO_Materials recyclability'!$I$6:$M$14,3,0))</f>
        <v>0</v>
      </c>
      <c r="W102" s="62">
        <f>$I102+$J102+$L102+$M102+$N102+$O102+$P102+$Q102+$R102+IF(ISBLANK($E102),0,$F102*(1-VLOOKUP($E102,'INFO_Materials recyclability'!$I$6:$M$14,3,0)))</f>
        <v>0</v>
      </c>
      <c r="X102" s="62">
        <f>$G102+$H102+$I102+IF(ISBLANK($E102),0,$F102*VLOOKUP($E102,'INFO_Materials recyclability'!$I$6:$M$14,4,0))</f>
        <v>0</v>
      </c>
      <c r="Y102" s="62">
        <f>$J102+$K102+$L102+$M102+$N102+$O102+$P102+$Q102+$R102+IF(ISBLANK($E102),0,$F102*(1-VLOOKUP($E102,'INFO_Materials recyclability'!$I$6:$M$14,4,0)))</f>
        <v>0</v>
      </c>
      <c r="Z102" s="62">
        <f>$G102+$H102+$I102+$J102+IF(ISBLANK($E102),0,$F102*VLOOKUP($E102,'INFO_Materials recyclability'!$I$6:$M$14,5,0))</f>
        <v>0</v>
      </c>
      <c r="AA102" s="62">
        <f>$K102+$L102+$M102+$N102+$O102+$P102+$Q102+$R102+IF(ISBLANK($E102),0,$F102*(1-VLOOKUP($E102,'INFO_Materials recyclability'!$I$6:$M$14,5,0)))</f>
        <v>0</v>
      </c>
    </row>
    <row r="103" spans="2:27" x14ac:dyDescent="0.35">
      <c r="B103" s="5"/>
      <c r="C103" s="5"/>
      <c r="D103" s="26"/>
      <c r="E103" s="51"/>
      <c r="F103" s="53"/>
      <c r="G103" s="49"/>
      <c r="H103" s="49"/>
      <c r="I103" s="49"/>
      <c r="J103" s="49"/>
      <c r="K103" s="49"/>
      <c r="L103" s="49"/>
      <c r="M103" s="49"/>
      <c r="N103" s="49"/>
      <c r="O103" s="49"/>
      <c r="P103" s="56"/>
      <c r="Q103" s="70"/>
      <c r="R103" s="61"/>
      <c r="S103" s="60"/>
      <c r="T103" s="62">
        <f>$G103+$H103+$L103+IF(ISBLANK($E103),0,$F103*VLOOKUP($E103,'INFO_Materials recyclability'!$I$6:$M$14,2,0))</f>
        <v>0</v>
      </c>
      <c r="U103" s="62">
        <f>$I103+$J103+$K103+$M103+$N103+$O103+$P103+$Q103+$R103+IF(ISBLANK($E103),0,$F103*(1-VLOOKUP($E103,'INFO_Materials recyclability'!$I$6:$M$14,2,0)))</f>
        <v>0</v>
      </c>
      <c r="V103" s="62">
        <f>$G103+$H103+$K103+IF(ISBLANK($E103),0,$F103*VLOOKUP($E103,'INFO_Materials recyclability'!$I$6:$M$14,3,0))</f>
        <v>0</v>
      </c>
      <c r="W103" s="62">
        <f>$I103+$J103+$L103+$M103+$N103+$O103+$P103+$Q103+$R103+IF(ISBLANK($E103),0,$F103*(1-VLOOKUP($E103,'INFO_Materials recyclability'!$I$6:$M$14,3,0)))</f>
        <v>0</v>
      </c>
      <c r="X103" s="62">
        <f>$G103+$H103+$I103+IF(ISBLANK($E103),0,$F103*VLOOKUP($E103,'INFO_Materials recyclability'!$I$6:$M$14,4,0))</f>
        <v>0</v>
      </c>
      <c r="Y103" s="62">
        <f>$J103+$K103+$L103+$M103+$N103+$O103+$P103+$Q103+$R103+IF(ISBLANK($E103),0,$F103*(1-VLOOKUP($E103,'INFO_Materials recyclability'!$I$6:$M$14,4,0)))</f>
        <v>0</v>
      </c>
      <c r="Z103" s="62">
        <f>$G103+$H103+$I103+$J103+IF(ISBLANK($E103),0,$F103*VLOOKUP($E103,'INFO_Materials recyclability'!$I$6:$M$14,5,0))</f>
        <v>0</v>
      </c>
      <c r="AA103" s="62">
        <f>$K103+$L103+$M103+$N103+$O103+$P103+$Q103+$R103+IF(ISBLANK($E103),0,$F103*(1-VLOOKUP($E103,'INFO_Materials recyclability'!$I$6:$M$14,5,0)))</f>
        <v>0</v>
      </c>
    </row>
    <row r="104" spans="2:27" x14ac:dyDescent="0.35">
      <c r="B104" s="5"/>
      <c r="C104" s="5"/>
      <c r="D104" s="26"/>
      <c r="E104" s="51"/>
      <c r="F104" s="53"/>
      <c r="G104" s="49"/>
      <c r="H104" s="49"/>
      <c r="I104" s="49"/>
      <c r="J104" s="49"/>
      <c r="K104" s="49"/>
      <c r="L104" s="49"/>
      <c r="M104" s="49"/>
      <c r="N104" s="49"/>
      <c r="O104" s="49"/>
      <c r="P104" s="56"/>
      <c r="Q104" s="70"/>
      <c r="R104" s="61"/>
      <c r="S104" s="60"/>
      <c r="T104" s="62">
        <f>$G104+$H104+$L104+IF(ISBLANK($E104),0,$F104*VLOOKUP($E104,'INFO_Materials recyclability'!$I$6:$M$14,2,0))</f>
        <v>0</v>
      </c>
      <c r="U104" s="62">
        <f>$I104+$J104+$K104+$M104+$N104+$O104+$P104+$Q104+$R104+IF(ISBLANK($E104),0,$F104*(1-VLOOKUP($E104,'INFO_Materials recyclability'!$I$6:$M$14,2,0)))</f>
        <v>0</v>
      </c>
      <c r="V104" s="62">
        <f>$G104+$H104+$K104+IF(ISBLANK($E104),0,$F104*VLOOKUP($E104,'INFO_Materials recyclability'!$I$6:$M$14,3,0))</f>
        <v>0</v>
      </c>
      <c r="W104" s="62">
        <f>$I104+$J104+$L104+$M104+$N104+$O104+$P104+$Q104+$R104+IF(ISBLANK($E104),0,$F104*(1-VLOOKUP($E104,'INFO_Materials recyclability'!$I$6:$M$14,3,0)))</f>
        <v>0</v>
      </c>
      <c r="X104" s="62">
        <f>$G104+$H104+$I104+IF(ISBLANK($E104),0,$F104*VLOOKUP($E104,'INFO_Materials recyclability'!$I$6:$M$14,4,0))</f>
        <v>0</v>
      </c>
      <c r="Y104" s="62">
        <f>$J104+$K104+$L104+$M104+$N104+$O104+$P104+$Q104+$R104+IF(ISBLANK($E104),0,$F104*(1-VLOOKUP($E104,'INFO_Materials recyclability'!$I$6:$M$14,4,0)))</f>
        <v>0</v>
      </c>
      <c r="Z104" s="62">
        <f>$G104+$H104+$I104+$J104+IF(ISBLANK($E104),0,$F104*VLOOKUP($E104,'INFO_Materials recyclability'!$I$6:$M$14,5,0))</f>
        <v>0</v>
      </c>
      <c r="AA104" s="62">
        <f>$K104+$L104+$M104+$N104+$O104+$P104+$Q104+$R104+IF(ISBLANK($E104),0,$F104*(1-VLOOKUP($E104,'INFO_Materials recyclability'!$I$6:$M$14,5,0)))</f>
        <v>0</v>
      </c>
    </row>
    <row r="105" spans="2:27" x14ac:dyDescent="0.35">
      <c r="B105" s="5"/>
      <c r="C105" s="5"/>
      <c r="D105" s="26"/>
      <c r="E105" s="51"/>
      <c r="F105" s="53"/>
      <c r="G105" s="49"/>
      <c r="H105" s="49"/>
      <c r="I105" s="49"/>
      <c r="J105" s="49"/>
      <c r="K105" s="49"/>
      <c r="L105" s="49"/>
      <c r="M105" s="49"/>
      <c r="N105" s="49"/>
      <c r="O105" s="49"/>
      <c r="P105" s="56"/>
      <c r="Q105" s="70"/>
      <c r="R105" s="61"/>
      <c r="S105" s="60"/>
      <c r="T105" s="62">
        <f>$G105+$H105+$L105+IF(ISBLANK($E105),0,$F105*VLOOKUP($E105,'INFO_Materials recyclability'!$I$6:$M$14,2,0))</f>
        <v>0</v>
      </c>
      <c r="U105" s="62">
        <f>$I105+$J105+$K105+$M105+$N105+$O105+$P105+$Q105+$R105+IF(ISBLANK($E105),0,$F105*(1-VLOOKUP($E105,'INFO_Materials recyclability'!$I$6:$M$14,2,0)))</f>
        <v>0</v>
      </c>
      <c r="V105" s="62">
        <f>$G105+$H105+$K105+IF(ISBLANK($E105),0,$F105*VLOOKUP($E105,'INFO_Materials recyclability'!$I$6:$M$14,3,0))</f>
        <v>0</v>
      </c>
      <c r="W105" s="62">
        <f>$I105+$J105+$L105+$M105+$N105+$O105+$P105+$Q105+$R105+IF(ISBLANK($E105),0,$F105*(1-VLOOKUP($E105,'INFO_Materials recyclability'!$I$6:$M$14,3,0)))</f>
        <v>0</v>
      </c>
      <c r="X105" s="62">
        <f>$G105+$H105+$I105+IF(ISBLANK($E105),0,$F105*VLOOKUP($E105,'INFO_Materials recyclability'!$I$6:$M$14,4,0))</f>
        <v>0</v>
      </c>
      <c r="Y105" s="62">
        <f>$J105+$K105+$L105+$M105+$N105+$O105+$P105+$Q105+$R105+IF(ISBLANK($E105),0,$F105*(1-VLOOKUP($E105,'INFO_Materials recyclability'!$I$6:$M$14,4,0)))</f>
        <v>0</v>
      </c>
      <c r="Z105" s="62">
        <f>$G105+$H105+$I105+$J105+IF(ISBLANK($E105),0,$F105*VLOOKUP($E105,'INFO_Materials recyclability'!$I$6:$M$14,5,0))</f>
        <v>0</v>
      </c>
      <c r="AA105" s="62">
        <f>$K105+$L105+$M105+$N105+$O105+$P105+$Q105+$R105+IF(ISBLANK($E105),0,$F105*(1-VLOOKUP($E105,'INFO_Materials recyclability'!$I$6:$M$14,5,0)))</f>
        <v>0</v>
      </c>
    </row>
    <row r="106" spans="2:27" x14ac:dyDescent="0.35">
      <c r="B106" s="5"/>
      <c r="C106" s="5"/>
      <c r="D106" s="26"/>
      <c r="E106" s="51"/>
      <c r="F106" s="53"/>
      <c r="G106" s="49"/>
      <c r="H106" s="49"/>
      <c r="I106" s="49"/>
      <c r="J106" s="49"/>
      <c r="K106" s="49"/>
      <c r="L106" s="49"/>
      <c r="M106" s="49"/>
      <c r="N106" s="49"/>
      <c r="O106" s="49"/>
      <c r="P106" s="56"/>
      <c r="Q106" s="70"/>
      <c r="R106" s="61"/>
      <c r="S106" s="60"/>
      <c r="T106" s="62">
        <f>$G106+$H106+$L106+IF(ISBLANK($E106),0,$F106*VLOOKUP($E106,'INFO_Materials recyclability'!$I$6:$M$14,2,0))</f>
        <v>0</v>
      </c>
      <c r="U106" s="62">
        <f>$I106+$J106+$K106+$M106+$N106+$O106+$P106+$Q106+$R106+IF(ISBLANK($E106),0,$F106*(1-VLOOKUP($E106,'INFO_Materials recyclability'!$I$6:$M$14,2,0)))</f>
        <v>0</v>
      </c>
      <c r="V106" s="62">
        <f>$G106+$H106+$K106+IF(ISBLANK($E106),0,$F106*VLOOKUP($E106,'INFO_Materials recyclability'!$I$6:$M$14,3,0))</f>
        <v>0</v>
      </c>
      <c r="W106" s="62">
        <f>$I106+$J106+$L106+$M106+$N106+$O106+$P106+$Q106+$R106+IF(ISBLANK($E106),0,$F106*(1-VLOOKUP($E106,'INFO_Materials recyclability'!$I$6:$M$14,3,0)))</f>
        <v>0</v>
      </c>
      <c r="X106" s="62">
        <f>$G106+$H106+$I106+IF(ISBLANK($E106),0,$F106*VLOOKUP($E106,'INFO_Materials recyclability'!$I$6:$M$14,4,0))</f>
        <v>0</v>
      </c>
      <c r="Y106" s="62">
        <f>$J106+$K106+$L106+$M106+$N106+$O106+$P106+$Q106+$R106+IF(ISBLANK($E106),0,$F106*(1-VLOOKUP($E106,'INFO_Materials recyclability'!$I$6:$M$14,4,0)))</f>
        <v>0</v>
      </c>
      <c r="Z106" s="62">
        <f>$G106+$H106+$I106+$J106+IF(ISBLANK($E106),0,$F106*VLOOKUP($E106,'INFO_Materials recyclability'!$I$6:$M$14,5,0))</f>
        <v>0</v>
      </c>
      <c r="AA106" s="62">
        <f>$K106+$L106+$M106+$N106+$O106+$P106+$Q106+$R106+IF(ISBLANK($E106),0,$F106*(1-VLOOKUP($E106,'INFO_Materials recyclability'!$I$6:$M$14,5,0)))</f>
        <v>0</v>
      </c>
    </row>
    <row r="107" spans="2:27" x14ac:dyDescent="0.35">
      <c r="B107" s="5"/>
      <c r="C107" s="5"/>
      <c r="D107" s="26"/>
      <c r="E107" s="51"/>
      <c r="F107" s="53"/>
      <c r="G107" s="49"/>
      <c r="H107" s="49"/>
      <c r="I107" s="49"/>
      <c r="J107" s="49"/>
      <c r="K107" s="49"/>
      <c r="L107" s="49"/>
      <c r="M107" s="49"/>
      <c r="N107" s="49"/>
      <c r="O107" s="49"/>
      <c r="P107" s="56"/>
      <c r="Q107" s="70"/>
      <c r="R107" s="61"/>
      <c r="S107" s="60"/>
      <c r="T107" s="62">
        <f>$G107+$H107+$L107+IF(ISBLANK($E107),0,$F107*VLOOKUP($E107,'INFO_Materials recyclability'!$I$6:$M$14,2,0))</f>
        <v>0</v>
      </c>
      <c r="U107" s="62">
        <f>$I107+$J107+$K107+$M107+$N107+$O107+$P107+$Q107+$R107+IF(ISBLANK($E107),0,$F107*(1-VLOOKUP($E107,'INFO_Materials recyclability'!$I$6:$M$14,2,0)))</f>
        <v>0</v>
      </c>
      <c r="V107" s="62">
        <f>$G107+$H107+$K107+IF(ISBLANK($E107),0,$F107*VLOOKUP($E107,'INFO_Materials recyclability'!$I$6:$M$14,3,0))</f>
        <v>0</v>
      </c>
      <c r="W107" s="62">
        <f>$I107+$J107+$L107+$M107+$N107+$O107+$P107+$Q107+$R107+IF(ISBLANK($E107),0,$F107*(1-VLOOKUP($E107,'INFO_Materials recyclability'!$I$6:$M$14,3,0)))</f>
        <v>0</v>
      </c>
      <c r="X107" s="62">
        <f>$G107+$H107+$I107+IF(ISBLANK($E107),0,$F107*VLOOKUP($E107,'INFO_Materials recyclability'!$I$6:$M$14,4,0))</f>
        <v>0</v>
      </c>
      <c r="Y107" s="62">
        <f>$J107+$K107+$L107+$M107+$N107+$O107+$P107+$Q107+$R107+IF(ISBLANK($E107),0,$F107*(1-VLOOKUP($E107,'INFO_Materials recyclability'!$I$6:$M$14,4,0)))</f>
        <v>0</v>
      </c>
      <c r="Z107" s="62">
        <f>$G107+$H107+$I107+$J107+IF(ISBLANK($E107),0,$F107*VLOOKUP($E107,'INFO_Materials recyclability'!$I$6:$M$14,5,0))</f>
        <v>0</v>
      </c>
      <c r="AA107" s="62">
        <f>$K107+$L107+$M107+$N107+$O107+$P107+$Q107+$R107+IF(ISBLANK($E107),0,$F107*(1-VLOOKUP($E107,'INFO_Materials recyclability'!$I$6:$M$14,5,0)))</f>
        <v>0</v>
      </c>
    </row>
    <row r="108" spans="2:27" x14ac:dyDescent="0.35">
      <c r="B108" s="5"/>
      <c r="C108" s="5"/>
      <c r="D108" s="26"/>
      <c r="E108" s="51"/>
      <c r="F108" s="53"/>
      <c r="G108" s="49"/>
      <c r="H108" s="49"/>
      <c r="I108" s="49"/>
      <c r="J108" s="49"/>
      <c r="K108" s="49"/>
      <c r="L108" s="49"/>
      <c r="M108" s="49"/>
      <c r="N108" s="49"/>
      <c r="O108" s="49"/>
      <c r="P108" s="56"/>
      <c r="Q108" s="70"/>
      <c r="R108" s="61"/>
      <c r="S108" s="60"/>
      <c r="T108" s="62">
        <f>$G108+$H108+$L108+IF(ISBLANK($E108),0,$F108*VLOOKUP($E108,'INFO_Materials recyclability'!$I$6:$M$14,2,0))</f>
        <v>0</v>
      </c>
      <c r="U108" s="62">
        <f>$I108+$J108+$K108+$M108+$N108+$O108+$P108+$Q108+$R108+IF(ISBLANK($E108),0,$F108*(1-VLOOKUP($E108,'INFO_Materials recyclability'!$I$6:$M$14,2,0)))</f>
        <v>0</v>
      </c>
      <c r="V108" s="62">
        <f>$G108+$H108+$K108+IF(ISBLANK($E108),0,$F108*VLOOKUP($E108,'INFO_Materials recyclability'!$I$6:$M$14,3,0))</f>
        <v>0</v>
      </c>
      <c r="W108" s="62">
        <f>$I108+$J108+$L108+$M108+$N108+$O108+$P108+$Q108+$R108+IF(ISBLANK($E108),0,$F108*(1-VLOOKUP($E108,'INFO_Materials recyclability'!$I$6:$M$14,3,0)))</f>
        <v>0</v>
      </c>
      <c r="X108" s="62">
        <f>$G108+$H108+$I108+IF(ISBLANK($E108),0,$F108*VLOOKUP($E108,'INFO_Materials recyclability'!$I$6:$M$14,4,0))</f>
        <v>0</v>
      </c>
      <c r="Y108" s="62">
        <f>$J108+$K108+$L108+$M108+$N108+$O108+$P108+$Q108+$R108+IF(ISBLANK($E108),0,$F108*(1-VLOOKUP($E108,'INFO_Materials recyclability'!$I$6:$M$14,4,0)))</f>
        <v>0</v>
      </c>
      <c r="Z108" s="62">
        <f>$G108+$H108+$I108+$J108+IF(ISBLANK($E108),0,$F108*VLOOKUP($E108,'INFO_Materials recyclability'!$I$6:$M$14,5,0))</f>
        <v>0</v>
      </c>
      <c r="AA108" s="62">
        <f>$K108+$L108+$M108+$N108+$O108+$P108+$Q108+$R108+IF(ISBLANK($E108),0,$F108*(1-VLOOKUP($E108,'INFO_Materials recyclability'!$I$6:$M$14,5,0)))</f>
        <v>0</v>
      </c>
    </row>
    <row r="109" spans="2:27" x14ac:dyDescent="0.35">
      <c r="B109" s="5"/>
      <c r="C109" s="5"/>
      <c r="D109" s="26"/>
      <c r="E109" s="51"/>
      <c r="F109" s="53"/>
      <c r="G109" s="49"/>
      <c r="H109" s="49"/>
      <c r="I109" s="49"/>
      <c r="J109" s="49"/>
      <c r="K109" s="49"/>
      <c r="L109" s="49"/>
      <c r="M109" s="49"/>
      <c r="N109" s="49"/>
      <c r="O109" s="49"/>
      <c r="P109" s="56"/>
      <c r="Q109" s="70"/>
      <c r="R109" s="61"/>
      <c r="S109" s="60"/>
      <c r="T109" s="62">
        <f>$G109+$H109+$L109+IF(ISBLANK($E109),0,$F109*VLOOKUP($E109,'INFO_Materials recyclability'!$I$6:$M$14,2,0))</f>
        <v>0</v>
      </c>
      <c r="U109" s="62">
        <f>$I109+$J109+$K109+$M109+$N109+$O109+$P109+$Q109+$R109+IF(ISBLANK($E109),0,$F109*(1-VLOOKUP($E109,'INFO_Materials recyclability'!$I$6:$M$14,2,0)))</f>
        <v>0</v>
      </c>
      <c r="V109" s="62">
        <f>$G109+$H109+$K109+IF(ISBLANK($E109),0,$F109*VLOOKUP($E109,'INFO_Materials recyclability'!$I$6:$M$14,3,0))</f>
        <v>0</v>
      </c>
      <c r="W109" s="62">
        <f>$I109+$J109+$L109+$M109+$N109+$O109+$P109+$Q109+$R109+IF(ISBLANK($E109),0,$F109*(1-VLOOKUP($E109,'INFO_Materials recyclability'!$I$6:$M$14,3,0)))</f>
        <v>0</v>
      </c>
      <c r="X109" s="62">
        <f>$G109+$H109+$I109+IF(ISBLANK($E109),0,$F109*VLOOKUP($E109,'INFO_Materials recyclability'!$I$6:$M$14,4,0))</f>
        <v>0</v>
      </c>
      <c r="Y109" s="62">
        <f>$J109+$K109+$L109+$M109+$N109+$O109+$P109+$Q109+$R109+IF(ISBLANK($E109),0,$F109*(1-VLOOKUP($E109,'INFO_Materials recyclability'!$I$6:$M$14,4,0)))</f>
        <v>0</v>
      </c>
      <c r="Z109" s="62">
        <f>$G109+$H109+$I109+$J109+IF(ISBLANK($E109),0,$F109*VLOOKUP($E109,'INFO_Materials recyclability'!$I$6:$M$14,5,0))</f>
        <v>0</v>
      </c>
      <c r="AA109" s="62">
        <f>$K109+$L109+$M109+$N109+$O109+$P109+$Q109+$R109+IF(ISBLANK($E109),0,$F109*(1-VLOOKUP($E109,'INFO_Materials recyclability'!$I$6:$M$14,5,0)))</f>
        <v>0</v>
      </c>
    </row>
    <row r="110" spans="2:27" x14ac:dyDescent="0.35">
      <c r="B110" s="5"/>
      <c r="C110" s="5"/>
      <c r="D110" s="26"/>
      <c r="E110" s="51"/>
      <c r="F110" s="53"/>
      <c r="G110" s="49"/>
      <c r="H110" s="49"/>
      <c r="I110" s="49"/>
      <c r="J110" s="49"/>
      <c r="K110" s="49"/>
      <c r="L110" s="49"/>
      <c r="M110" s="49"/>
      <c r="N110" s="49"/>
      <c r="O110" s="49"/>
      <c r="P110" s="56"/>
      <c r="Q110" s="70"/>
      <c r="R110" s="61"/>
      <c r="S110" s="60"/>
      <c r="T110" s="62">
        <f>$G110+$H110+$L110+IF(ISBLANK($E110),0,$F110*VLOOKUP($E110,'INFO_Materials recyclability'!$I$6:$M$14,2,0))</f>
        <v>0</v>
      </c>
      <c r="U110" s="62">
        <f>$I110+$J110+$K110+$M110+$N110+$O110+$P110+$Q110+$R110+IF(ISBLANK($E110),0,$F110*(1-VLOOKUP($E110,'INFO_Materials recyclability'!$I$6:$M$14,2,0)))</f>
        <v>0</v>
      </c>
      <c r="V110" s="62">
        <f>$G110+$H110+$K110+IF(ISBLANK($E110),0,$F110*VLOOKUP($E110,'INFO_Materials recyclability'!$I$6:$M$14,3,0))</f>
        <v>0</v>
      </c>
      <c r="W110" s="62">
        <f>$I110+$J110+$L110+$M110+$N110+$O110+$P110+$Q110+$R110+IF(ISBLANK($E110),0,$F110*(1-VLOOKUP($E110,'INFO_Materials recyclability'!$I$6:$M$14,3,0)))</f>
        <v>0</v>
      </c>
      <c r="X110" s="62">
        <f>$G110+$H110+$I110+IF(ISBLANK($E110),0,$F110*VLOOKUP($E110,'INFO_Materials recyclability'!$I$6:$M$14,4,0))</f>
        <v>0</v>
      </c>
      <c r="Y110" s="62">
        <f>$J110+$K110+$L110+$M110+$N110+$O110+$P110+$Q110+$R110+IF(ISBLANK($E110),0,$F110*(1-VLOOKUP($E110,'INFO_Materials recyclability'!$I$6:$M$14,4,0)))</f>
        <v>0</v>
      </c>
      <c r="Z110" s="62">
        <f>$G110+$H110+$I110+$J110+IF(ISBLANK($E110),0,$F110*VLOOKUP($E110,'INFO_Materials recyclability'!$I$6:$M$14,5,0))</f>
        <v>0</v>
      </c>
      <c r="AA110" s="62">
        <f>$K110+$L110+$M110+$N110+$O110+$P110+$Q110+$R110+IF(ISBLANK($E110),0,$F110*(1-VLOOKUP($E110,'INFO_Materials recyclability'!$I$6:$M$14,5,0)))</f>
        <v>0</v>
      </c>
    </row>
    <row r="111" spans="2:27" x14ac:dyDescent="0.35">
      <c r="B111" s="5"/>
      <c r="C111" s="5"/>
      <c r="D111" s="26"/>
      <c r="E111" s="51"/>
      <c r="F111" s="53"/>
      <c r="G111" s="49"/>
      <c r="H111" s="49"/>
      <c r="I111" s="49"/>
      <c r="J111" s="49"/>
      <c r="K111" s="49"/>
      <c r="L111" s="49"/>
      <c r="M111" s="49"/>
      <c r="N111" s="49"/>
      <c r="O111" s="49"/>
      <c r="P111" s="56"/>
      <c r="Q111" s="70"/>
      <c r="R111" s="61"/>
      <c r="S111" s="60"/>
      <c r="T111" s="62">
        <f>$G111+$H111+$L111+IF(ISBLANK($E111),0,$F111*VLOOKUP($E111,'INFO_Materials recyclability'!$I$6:$M$14,2,0))</f>
        <v>0</v>
      </c>
      <c r="U111" s="62">
        <f>$I111+$J111+$K111+$M111+$N111+$O111+$P111+$Q111+$R111+IF(ISBLANK($E111),0,$F111*(1-VLOOKUP($E111,'INFO_Materials recyclability'!$I$6:$M$14,2,0)))</f>
        <v>0</v>
      </c>
      <c r="V111" s="62">
        <f>$G111+$H111+$K111+IF(ISBLANK($E111),0,$F111*VLOOKUP($E111,'INFO_Materials recyclability'!$I$6:$M$14,3,0))</f>
        <v>0</v>
      </c>
      <c r="W111" s="62">
        <f>$I111+$J111+$L111+$M111+$N111+$O111+$P111+$Q111+$R111+IF(ISBLANK($E111),0,$F111*(1-VLOOKUP($E111,'INFO_Materials recyclability'!$I$6:$M$14,3,0)))</f>
        <v>0</v>
      </c>
      <c r="X111" s="62">
        <f>$G111+$H111+$I111+IF(ISBLANK($E111),0,$F111*VLOOKUP($E111,'INFO_Materials recyclability'!$I$6:$M$14,4,0))</f>
        <v>0</v>
      </c>
      <c r="Y111" s="62">
        <f>$J111+$K111+$L111+$M111+$N111+$O111+$P111+$Q111+$R111+IF(ISBLANK($E111),0,$F111*(1-VLOOKUP($E111,'INFO_Materials recyclability'!$I$6:$M$14,4,0)))</f>
        <v>0</v>
      </c>
      <c r="Z111" s="62">
        <f>$G111+$H111+$I111+$J111+IF(ISBLANK($E111),0,$F111*VLOOKUP($E111,'INFO_Materials recyclability'!$I$6:$M$14,5,0))</f>
        <v>0</v>
      </c>
      <c r="AA111" s="62">
        <f>$K111+$L111+$M111+$N111+$O111+$P111+$Q111+$R111+IF(ISBLANK($E111),0,$F111*(1-VLOOKUP($E111,'INFO_Materials recyclability'!$I$6:$M$14,5,0)))</f>
        <v>0</v>
      </c>
    </row>
    <row r="112" spans="2:27" x14ac:dyDescent="0.35">
      <c r="B112" s="5"/>
      <c r="C112" s="5"/>
      <c r="D112" s="26"/>
      <c r="E112" s="51"/>
      <c r="F112" s="53"/>
      <c r="G112" s="49"/>
      <c r="H112" s="49"/>
      <c r="I112" s="49"/>
      <c r="J112" s="49"/>
      <c r="K112" s="49"/>
      <c r="L112" s="49"/>
      <c r="M112" s="49"/>
      <c r="N112" s="49"/>
      <c r="O112" s="49"/>
      <c r="P112" s="56"/>
      <c r="Q112" s="70"/>
      <c r="R112" s="61"/>
      <c r="S112" s="60"/>
      <c r="T112" s="62">
        <f>$G112+$H112+$L112+IF(ISBLANK($E112),0,$F112*VLOOKUP($E112,'INFO_Materials recyclability'!$I$6:$M$14,2,0))</f>
        <v>0</v>
      </c>
      <c r="U112" s="62">
        <f>$I112+$J112+$K112+$M112+$N112+$O112+$P112+$Q112+$R112+IF(ISBLANK($E112),0,$F112*(1-VLOOKUP($E112,'INFO_Materials recyclability'!$I$6:$M$14,2,0)))</f>
        <v>0</v>
      </c>
      <c r="V112" s="62">
        <f>$G112+$H112+$K112+IF(ISBLANK($E112),0,$F112*VLOOKUP($E112,'INFO_Materials recyclability'!$I$6:$M$14,3,0))</f>
        <v>0</v>
      </c>
      <c r="W112" s="62">
        <f>$I112+$J112+$L112+$M112+$N112+$O112+$P112+$Q112+$R112+IF(ISBLANK($E112),0,$F112*(1-VLOOKUP($E112,'INFO_Materials recyclability'!$I$6:$M$14,3,0)))</f>
        <v>0</v>
      </c>
      <c r="X112" s="62">
        <f>$G112+$H112+$I112+IF(ISBLANK($E112),0,$F112*VLOOKUP($E112,'INFO_Materials recyclability'!$I$6:$M$14,4,0))</f>
        <v>0</v>
      </c>
      <c r="Y112" s="62">
        <f>$J112+$K112+$L112+$M112+$N112+$O112+$P112+$Q112+$R112+IF(ISBLANK($E112),0,$F112*(1-VLOOKUP($E112,'INFO_Materials recyclability'!$I$6:$M$14,4,0)))</f>
        <v>0</v>
      </c>
      <c r="Z112" s="62">
        <f>$G112+$H112+$I112+$J112+IF(ISBLANK($E112),0,$F112*VLOOKUP($E112,'INFO_Materials recyclability'!$I$6:$M$14,5,0))</f>
        <v>0</v>
      </c>
      <c r="AA112" s="62">
        <f>$K112+$L112+$M112+$N112+$O112+$P112+$Q112+$R112+IF(ISBLANK($E112),0,$F112*(1-VLOOKUP($E112,'INFO_Materials recyclability'!$I$6:$M$14,5,0)))</f>
        <v>0</v>
      </c>
    </row>
    <row r="113" spans="2:27" x14ac:dyDescent="0.35">
      <c r="B113" s="5"/>
      <c r="C113" s="5"/>
      <c r="D113" s="26"/>
      <c r="E113" s="51"/>
      <c r="F113" s="53"/>
      <c r="G113" s="49"/>
      <c r="H113" s="49"/>
      <c r="I113" s="49"/>
      <c r="J113" s="49"/>
      <c r="K113" s="49"/>
      <c r="L113" s="49"/>
      <c r="M113" s="49"/>
      <c r="N113" s="49"/>
      <c r="O113" s="49"/>
      <c r="P113" s="56"/>
      <c r="Q113" s="70"/>
      <c r="R113" s="61"/>
      <c r="S113" s="60"/>
      <c r="T113" s="62">
        <f>$G113+$H113+$L113+IF(ISBLANK($E113),0,$F113*VLOOKUP($E113,'INFO_Materials recyclability'!$I$6:$M$14,2,0))</f>
        <v>0</v>
      </c>
      <c r="U113" s="62">
        <f>$I113+$J113+$K113+$M113+$N113+$O113+$P113+$Q113+$R113+IF(ISBLANK($E113),0,$F113*(1-VLOOKUP($E113,'INFO_Materials recyclability'!$I$6:$M$14,2,0)))</f>
        <v>0</v>
      </c>
      <c r="V113" s="62">
        <f>$G113+$H113+$K113+IF(ISBLANK($E113),0,$F113*VLOOKUP($E113,'INFO_Materials recyclability'!$I$6:$M$14,3,0))</f>
        <v>0</v>
      </c>
      <c r="W113" s="62">
        <f>$I113+$J113+$L113+$M113+$N113+$O113+$P113+$Q113+$R113+IF(ISBLANK($E113),0,$F113*(1-VLOOKUP($E113,'INFO_Materials recyclability'!$I$6:$M$14,3,0)))</f>
        <v>0</v>
      </c>
      <c r="X113" s="62">
        <f>$G113+$H113+$I113+IF(ISBLANK($E113),0,$F113*VLOOKUP($E113,'INFO_Materials recyclability'!$I$6:$M$14,4,0))</f>
        <v>0</v>
      </c>
      <c r="Y113" s="62">
        <f>$J113+$K113+$L113+$M113+$N113+$O113+$P113+$Q113+$R113+IF(ISBLANK($E113),0,$F113*(1-VLOOKUP($E113,'INFO_Materials recyclability'!$I$6:$M$14,4,0)))</f>
        <v>0</v>
      </c>
      <c r="Z113" s="62">
        <f>$G113+$H113+$I113+$J113+IF(ISBLANK($E113),0,$F113*VLOOKUP($E113,'INFO_Materials recyclability'!$I$6:$M$14,5,0))</f>
        <v>0</v>
      </c>
      <c r="AA113" s="62">
        <f>$K113+$L113+$M113+$N113+$O113+$P113+$Q113+$R113+IF(ISBLANK($E113),0,$F113*(1-VLOOKUP($E113,'INFO_Materials recyclability'!$I$6:$M$14,5,0)))</f>
        <v>0</v>
      </c>
    </row>
    <row r="114" spans="2:27" x14ac:dyDescent="0.35">
      <c r="B114" s="5"/>
      <c r="C114" s="5"/>
      <c r="D114" s="26"/>
      <c r="E114" s="51"/>
      <c r="F114" s="53"/>
      <c r="G114" s="49"/>
      <c r="H114" s="49"/>
      <c r="I114" s="49"/>
      <c r="J114" s="49"/>
      <c r="K114" s="49"/>
      <c r="L114" s="49"/>
      <c r="M114" s="49"/>
      <c r="N114" s="49"/>
      <c r="O114" s="49"/>
      <c r="P114" s="56"/>
      <c r="Q114" s="70"/>
      <c r="R114" s="61"/>
      <c r="S114" s="60"/>
      <c r="T114" s="62">
        <f>$G114+$H114+$L114+IF(ISBLANK($E114),0,$F114*VLOOKUP($E114,'INFO_Materials recyclability'!$I$6:$M$14,2,0))</f>
        <v>0</v>
      </c>
      <c r="U114" s="62">
        <f>$I114+$J114+$K114+$M114+$N114+$O114+$P114+$Q114+$R114+IF(ISBLANK($E114),0,$F114*(1-VLOOKUP($E114,'INFO_Materials recyclability'!$I$6:$M$14,2,0)))</f>
        <v>0</v>
      </c>
      <c r="V114" s="62">
        <f>$G114+$H114+$K114+IF(ISBLANK($E114),0,$F114*VLOOKUP($E114,'INFO_Materials recyclability'!$I$6:$M$14,3,0))</f>
        <v>0</v>
      </c>
      <c r="W114" s="62">
        <f>$I114+$J114+$L114+$M114+$N114+$O114+$P114+$Q114+$R114+IF(ISBLANK($E114),0,$F114*(1-VLOOKUP($E114,'INFO_Materials recyclability'!$I$6:$M$14,3,0)))</f>
        <v>0</v>
      </c>
      <c r="X114" s="62">
        <f>$G114+$H114+$I114+IF(ISBLANK($E114),0,$F114*VLOOKUP($E114,'INFO_Materials recyclability'!$I$6:$M$14,4,0))</f>
        <v>0</v>
      </c>
      <c r="Y114" s="62">
        <f>$J114+$K114+$L114+$M114+$N114+$O114+$P114+$Q114+$R114+IF(ISBLANK($E114),0,$F114*(1-VLOOKUP($E114,'INFO_Materials recyclability'!$I$6:$M$14,4,0)))</f>
        <v>0</v>
      </c>
      <c r="Z114" s="62">
        <f>$G114+$H114+$I114+$J114+IF(ISBLANK($E114),0,$F114*VLOOKUP($E114,'INFO_Materials recyclability'!$I$6:$M$14,5,0))</f>
        <v>0</v>
      </c>
      <c r="AA114" s="62">
        <f>$K114+$L114+$M114+$N114+$O114+$P114+$Q114+$R114+IF(ISBLANK($E114),0,$F114*(1-VLOOKUP($E114,'INFO_Materials recyclability'!$I$6:$M$14,5,0)))</f>
        <v>0</v>
      </c>
    </row>
    <row r="115" spans="2:27" x14ac:dyDescent="0.35">
      <c r="B115" s="5"/>
      <c r="C115" s="5"/>
      <c r="D115" s="26"/>
      <c r="E115" s="51"/>
      <c r="F115" s="53"/>
      <c r="G115" s="49"/>
      <c r="H115" s="49"/>
      <c r="I115" s="49"/>
      <c r="J115" s="49"/>
      <c r="K115" s="49"/>
      <c r="L115" s="49"/>
      <c r="M115" s="49"/>
      <c r="N115" s="49"/>
      <c r="O115" s="49"/>
      <c r="P115" s="56"/>
      <c r="Q115" s="70"/>
      <c r="R115" s="61"/>
      <c r="S115" s="60"/>
      <c r="T115" s="62">
        <f>$G115+$H115+$L115+IF(ISBLANK($E115),0,$F115*VLOOKUP($E115,'INFO_Materials recyclability'!$I$6:$M$14,2,0))</f>
        <v>0</v>
      </c>
      <c r="U115" s="62">
        <f>$I115+$J115+$K115+$M115+$N115+$O115+$P115+$Q115+$R115+IF(ISBLANK($E115),0,$F115*(1-VLOOKUP($E115,'INFO_Materials recyclability'!$I$6:$M$14,2,0)))</f>
        <v>0</v>
      </c>
      <c r="V115" s="62">
        <f>$G115+$H115+$K115+IF(ISBLANK($E115),0,$F115*VLOOKUP($E115,'INFO_Materials recyclability'!$I$6:$M$14,3,0))</f>
        <v>0</v>
      </c>
      <c r="W115" s="62">
        <f>$I115+$J115+$L115+$M115+$N115+$O115+$P115+$Q115+$R115+IF(ISBLANK($E115),0,$F115*(1-VLOOKUP($E115,'INFO_Materials recyclability'!$I$6:$M$14,3,0)))</f>
        <v>0</v>
      </c>
      <c r="X115" s="62">
        <f>$G115+$H115+$I115+IF(ISBLANK($E115),0,$F115*VLOOKUP($E115,'INFO_Materials recyclability'!$I$6:$M$14,4,0))</f>
        <v>0</v>
      </c>
      <c r="Y115" s="62">
        <f>$J115+$K115+$L115+$M115+$N115+$O115+$P115+$Q115+$R115+IF(ISBLANK($E115),0,$F115*(1-VLOOKUP($E115,'INFO_Materials recyclability'!$I$6:$M$14,4,0)))</f>
        <v>0</v>
      </c>
      <c r="Z115" s="62">
        <f>$G115+$H115+$I115+$J115+IF(ISBLANK($E115),0,$F115*VLOOKUP($E115,'INFO_Materials recyclability'!$I$6:$M$14,5,0))</f>
        <v>0</v>
      </c>
      <c r="AA115" s="62">
        <f>$K115+$L115+$M115+$N115+$O115+$P115+$Q115+$R115+IF(ISBLANK($E115),0,$F115*(1-VLOOKUP($E115,'INFO_Materials recyclability'!$I$6:$M$14,5,0)))</f>
        <v>0</v>
      </c>
    </row>
    <row r="116" spans="2:27" x14ac:dyDescent="0.35">
      <c r="B116" s="5"/>
      <c r="C116" s="5"/>
      <c r="D116" s="26"/>
      <c r="E116" s="51"/>
      <c r="F116" s="53"/>
      <c r="G116" s="49"/>
      <c r="H116" s="49"/>
      <c r="I116" s="49"/>
      <c r="J116" s="49"/>
      <c r="K116" s="49"/>
      <c r="L116" s="49"/>
      <c r="M116" s="49"/>
      <c r="N116" s="49"/>
      <c r="O116" s="49"/>
      <c r="P116" s="56"/>
      <c r="Q116" s="70"/>
      <c r="R116" s="61"/>
      <c r="S116" s="60"/>
      <c r="T116" s="62">
        <f>$G116+$H116+$L116+IF(ISBLANK($E116),0,$F116*VLOOKUP($E116,'INFO_Materials recyclability'!$I$6:$M$14,2,0))</f>
        <v>0</v>
      </c>
      <c r="U116" s="62">
        <f>$I116+$J116+$K116+$M116+$N116+$O116+$P116+$Q116+$R116+IF(ISBLANK($E116),0,$F116*(1-VLOOKUP($E116,'INFO_Materials recyclability'!$I$6:$M$14,2,0)))</f>
        <v>0</v>
      </c>
      <c r="V116" s="62">
        <f>$G116+$H116+$K116+IF(ISBLANK($E116),0,$F116*VLOOKUP($E116,'INFO_Materials recyclability'!$I$6:$M$14,3,0))</f>
        <v>0</v>
      </c>
      <c r="W116" s="62">
        <f>$I116+$J116+$L116+$M116+$N116+$O116+$P116+$Q116+$R116+IF(ISBLANK($E116),0,$F116*(1-VLOOKUP($E116,'INFO_Materials recyclability'!$I$6:$M$14,3,0)))</f>
        <v>0</v>
      </c>
      <c r="X116" s="62">
        <f>$G116+$H116+$I116+IF(ISBLANK($E116),0,$F116*VLOOKUP($E116,'INFO_Materials recyclability'!$I$6:$M$14,4,0))</f>
        <v>0</v>
      </c>
      <c r="Y116" s="62">
        <f>$J116+$K116+$L116+$M116+$N116+$O116+$P116+$Q116+$R116+IF(ISBLANK($E116),0,$F116*(1-VLOOKUP($E116,'INFO_Materials recyclability'!$I$6:$M$14,4,0)))</f>
        <v>0</v>
      </c>
      <c r="Z116" s="62">
        <f>$G116+$H116+$I116+$J116+IF(ISBLANK($E116),0,$F116*VLOOKUP($E116,'INFO_Materials recyclability'!$I$6:$M$14,5,0))</f>
        <v>0</v>
      </c>
      <c r="AA116" s="62">
        <f>$K116+$L116+$M116+$N116+$O116+$P116+$Q116+$R116+IF(ISBLANK($E116),0,$F116*(1-VLOOKUP($E116,'INFO_Materials recyclability'!$I$6:$M$14,5,0)))</f>
        <v>0</v>
      </c>
    </row>
    <row r="117" spans="2:27" x14ac:dyDescent="0.35">
      <c r="B117" s="5"/>
      <c r="C117" s="5"/>
      <c r="D117" s="26"/>
      <c r="E117" s="51"/>
      <c r="F117" s="53"/>
      <c r="G117" s="49"/>
      <c r="H117" s="49"/>
      <c r="I117" s="49"/>
      <c r="J117" s="49"/>
      <c r="K117" s="49"/>
      <c r="L117" s="49"/>
      <c r="M117" s="49"/>
      <c r="N117" s="49"/>
      <c r="O117" s="49"/>
      <c r="P117" s="56"/>
      <c r="Q117" s="70"/>
      <c r="R117" s="61"/>
      <c r="S117" s="60"/>
      <c r="T117" s="62">
        <f>$G117+$H117+$L117+IF(ISBLANK($E117),0,$F117*VLOOKUP($E117,'INFO_Materials recyclability'!$I$6:$M$14,2,0))</f>
        <v>0</v>
      </c>
      <c r="U117" s="62">
        <f>$I117+$J117+$K117+$M117+$N117+$O117+$P117+$Q117+$R117+IF(ISBLANK($E117),0,$F117*(1-VLOOKUP($E117,'INFO_Materials recyclability'!$I$6:$M$14,2,0)))</f>
        <v>0</v>
      </c>
      <c r="V117" s="62">
        <f>$G117+$H117+$K117+IF(ISBLANK($E117),0,$F117*VLOOKUP($E117,'INFO_Materials recyclability'!$I$6:$M$14,3,0))</f>
        <v>0</v>
      </c>
      <c r="W117" s="62">
        <f>$I117+$J117+$L117+$M117+$N117+$O117+$P117+$Q117+$R117+IF(ISBLANK($E117),0,$F117*(1-VLOOKUP($E117,'INFO_Materials recyclability'!$I$6:$M$14,3,0)))</f>
        <v>0</v>
      </c>
      <c r="X117" s="62">
        <f>$G117+$H117+$I117+IF(ISBLANK($E117),0,$F117*VLOOKUP($E117,'INFO_Materials recyclability'!$I$6:$M$14,4,0))</f>
        <v>0</v>
      </c>
      <c r="Y117" s="62">
        <f>$J117+$K117+$L117+$M117+$N117+$O117+$P117+$Q117+$R117+IF(ISBLANK($E117),0,$F117*(1-VLOOKUP($E117,'INFO_Materials recyclability'!$I$6:$M$14,4,0)))</f>
        <v>0</v>
      </c>
      <c r="Z117" s="62">
        <f>$G117+$H117+$I117+$J117+IF(ISBLANK($E117),0,$F117*VLOOKUP($E117,'INFO_Materials recyclability'!$I$6:$M$14,5,0))</f>
        <v>0</v>
      </c>
      <c r="AA117" s="62">
        <f>$K117+$L117+$M117+$N117+$O117+$P117+$Q117+$R117+IF(ISBLANK($E117),0,$F117*(1-VLOOKUP($E117,'INFO_Materials recyclability'!$I$6:$M$14,5,0)))</f>
        <v>0</v>
      </c>
    </row>
    <row r="118" spans="2:27" x14ac:dyDescent="0.35">
      <c r="B118" s="5"/>
      <c r="C118" s="5"/>
      <c r="D118" s="26"/>
      <c r="E118" s="51"/>
      <c r="F118" s="53"/>
      <c r="G118" s="49"/>
      <c r="H118" s="49"/>
      <c r="I118" s="49"/>
      <c r="J118" s="49"/>
      <c r="K118" s="49"/>
      <c r="L118" s="49"/>
      <c r="M118" s="49"/>
      <c r="N118" s="49"/>
      <c r="O118" s="49"/>
      <c r="P118" s="56"/>
      <c r="Q118" s="70"/>
      <c r="R118" s="61"/>
      <c r="S118" s="60"/>
      <c r="T118" s="62">
        <f>$G118+$H118+$L118+IF(ISBLANK($E118),0,$F118*VLOOKUP($E118,'INFO_Materials recyclability'!$I$6:$M$14,2,0))</f>
        <v>0</v>
      </c>
      <c r="U118" s="62">
        <f>$I118+$J118+$K118+$M118+$N118+$O118+$P118+$Q118+$R118+IF(ISBLANK($E118),0,$F118*(1-VLOOKUP($E118,'INFO_Materials recyclability'!$I$6:$M$14,2,0)))</f>
        <v>0</v>
      </c>
      <c r="V118" s="62">
        <f>$G118+$H118+$K118+IF(ISBLANK($E118),0,$F118*VLOOKUP($E118,'INFO_Materials recyclability'!$I$6:$M$14,3,0))</f>
        <v>0</v>
      </c>
      <c r="W118" s="62">
        <f>$I118+$J118+$L118+$M118+$N118+$O118+$P118+$Q118+$R118+IF(ISBLANK($E118),0,$F118*(1-VLOOKUP($E118,'INFO_Materials recyclability'!$I$6:$M$14,3,0)))</f>
        <v>0</v>
      </c>
      <c r="X118" s="62">
        <f>$G118+$H118+$I118+IF(ISBLANK($E118),0,$F118*VLOOKUP($E118,'INFO_Materials recyclability'!$I$6:$M$14,4,0))</f>
        <v>0</v>
      </c>
      <c r="Y118" s="62">
        <f>$J118+$K118+$L118+$M118+$N118+$O118+$P118+$Q118+$R118+IF(ISBLANK($E118),0,$F118*(1-VLOOKUP($E118,'INFO_Materials recyclability'!$I$6:$M$14,4,0)))</f>
        <v>0</v>
      </c>
      <c r="Z118" s="62">
        <f>$G118+$H118+$I118+$J118+IF(ISBLANK($E118),0,$F118*VLOOKUP($E118,'INFO_Materials recyclability'!$I$6:$M$14,5,0))</f>
        <v>0</v>
      </c>
      <c r="AA118" s="62">
        <f>$K118+$L118+$M118+$N118+$O118+$P118+$Q118+$R118+IF(ISBLANK($E118),0,$F118*(1-VLOOKUP($E118,'INFO_Materials recyclability'!$I$6:$M$14,5,0)))</f>
        <v>0</v>
      </c>
    </row>
    <row r="119" spans="2:27" x14ac:dyDescent="0.35">
      <c r="B119" s="5"/>
      <c r="C119" s="5"/>
      <c r="D119" s="26"/>
      <c r="E119" s="51"/>
      <c r="F119" s="53"/>
      <c r="G119" s="49"/>
      <c r="H119" s="49"/>
      <c r="I119" s="49"/>
      <c r="J119" s="49"/>
      <c r="K119" s="49"/>
      <c r="L119" s="49"/>
      <c r="M119" s="49"/>
      <c r="N119" s="49"/>
      <c r="O119" s="49"/>
      <c r="P119" s="56"/>
      <c r="Q119" s="70"/>
      <c r="R119" s="61"/>
      <c r="S119" s="60"/>
      <c r="T119" s="62">
        <f>$G119+$H119+$L119+IF(ISBLANK($E119),0,$F119*VLOOKUP($E119,'INFO_Materials recyclability'!$I$6:$M$14,2,0))</f>
        <v>0</v>
      </c>
      <c r="U119" s="62">
        <f>$I119+$J119+$K119+$M119+$N119+$O119+$P119+$Q119+$R119+IF(ISBLANK($E119),0,$F119*(1-VLOOKUP($E119,'INFO_Materials recyclability'!$I$6:$M$14,2,0)))</f>
        <v>0</v>
      </c>
      <c r="V119" s="62">
        <f>$G119+$H119+$K119+IF(ISBLANK($E119),0,$F119*VLOOKUP($E119,'INFO_Materials recyclability'!$I$6:$M$14,3,0))</f>
        <v>0</v>
      </c>
      <c r="W119" s="62">
        <f>$I119+$J119+$L119+$M119+$N119+$O119+$P119+$Q119+$R119+IF(ISBLANK($E119),0,$F119*(1-VLOOKUP($E119,'INFO_Materials recyclability'!$I$6:$M$14,3,0)))</f>
        <v>0</v>
      </c>
      <c r="X119" s="62">
        <f>$G119+$H119+$I119+IF(ISBLANK($E119),0,$F119*VLOOKUP($E119,'INFO_Materials recyclability'!$I$6:$M$14,4,0))</f>
        <v>0</v>
      </c>
      <c r="Y119" s="62">
        <f>$J119+$K119+$L119+$M119+$N119+$O119+$P119+$Q119+$R119+IF(ISBLANK($E119),0,$F119*(1-VLOOKUP($E119,'INFO_Materials recyclability'!$I$6:$M$14,4,0)))</f>
        <v>0</v>
      </c>
      <c r="Z119" s="62">
        <f>$G119+$H119+$I119+$J119+IF(ISBLANK($E119),0,$F119*VLOOKUP($E119,'INFO_Materials recyclability'!$I$6:$M$14,5,0))</f>
        <v>0</v>
      </c>
      <c r="AA119" s="62">
        <f>$K119+$L119+$M119+$N119+$O119+$P119+$Q119+$R119+IF(ISBLANK($E119),0,$F119*(1-VLOOKUP($E119,'INFO_Materials recyclability'!$I$6:$M$14,5,0)))</f>
        <v>0</v>
      </c>
    </row>
    <row r="120" spans="2:27" x14ac:dyDescent="0.35">
      <c r="B120" s="5"/>
      <c r="C120" s="5"/>
      <c r="D120" s="26"/>
      <c r="E120" s="51"/>
      <c r="F120" s="53"/>
      <c r="G120" s="49"/>
      <c r="H120" s="49"/>
      <c r="I120" s="49"/>
      <c r="J120" s="49"/>
      <c r="K120" s="49"/>
      <c r="L120" s="49"/>
      <c r="M120" s="49"/>
      <c r="N120" s="49"/>
      <c r="O120" s="49"/>
      <c r="P120" s="56"/>
      <c r="Q120" s="70"/>
      <c r="R120" s="61"/>
      <c r="S120" s="60"/>
      <c r="T120" s="62">
        <f>$G120+$H120+$L120+IF(ISBLANK($E120),0,$F120*VLOOKUP($E120,'INFO_Materials recyclability'!$I$6:$M$14,2,0))</f>
        <v>0</v>
      </c>
      <c r="U120" s="62">
        <f>$I120+$J120+$K120+$M120+$N120+$O120+$P120+$Q120+$R120+IF(ISBLANK($E120),0,$F120*(1-VLOOKUP($E120,'INFO_Materials recyclability'!$I$6:$M$14,2,0)))</f>
        <v>0</v>
      </c>
      <c r="V120" s="62">
        <f>$G120+$H120+$K120+IF(ISBLANK($E120),0,$F120*VLOOKUP($E120,'INFO_Materials recyclability'!$I$6:$M$14,3,0))</f>
        <v>0</v>
      </c>
      <c r="W120" s="62">
        <f>$I120+$J120+$L120+$M120+$N120+$O120+$P120+$Q120+$R120+IF(ISBLANK($E120),0,$F120*(1-VLOOKUP($E120,'INFO_Materials recyclability'!$I$6:$M$14,3,0)))</f>
        <v>0</v>
      </c>
      <c r="X120" s="62">
        <f>$G120+$H120+$I120+IF(ISBLANK($E120),0,$F120*VLOOKUP($E120,'INFO_Materials recyclability'!$I$6:$M$14,4,0))</f>
        <v>0</v>
      </c>
      <c r="Y120" s="62">
        <f>$J120+$K120+$L120+$M120+$N120+$O120+$P120+$Q120+$R120+IF(ISBLANK($E120),0,$F120*(1-VLOOKUP($E120,'INFO_Materials recyclability'!$I$6:$M$14,4,0)))</f>
        <v>0</v>
      </c>
      <c r="Z120" s="62">
        <f>$G120+$H120+$I120+$J120+IF(ISBLANK($E120),0,$F120*VLOOKUP($E120,'INFO_Materials recyclability'!$I$6:$M$14,5,0))</f>
        <v>0</v>
      </c>
      <c r="AA120" s="62">
        <f>$K120+$L120+$M120+$N120+$O120+$P120+$Q120+$R120+IF(ISBLANK($E120),0,$F120*(1-VLOOKUP($E120,'INFO_Materials recyclability'!$I$6:$M$14,5,0)))</f>
        <v>0</v>
      </c>
    </row>
    <row r="121" spans="2:27" x14ac:dyDescent="0.35">
      <c r="B121" s="5"/>
      <c r="C121" s="5"/>
      <c r="D121" s="26"/>
      <c r="E121" s="51"/>
      <c r="F121" s="53"/>
      <c r="G121" s="49"/>
      <c r="H121" s="49"/>
      <c r="I121" s="49"/>
      <c r="J121" s="49"/>
      <c r="K121" s="49"/>
      <c r="L121" s="49"/>
      <c r="M121" s="49"/>
      <c r="N121" s="49"/>
      <c r="O121" s="49"/>
      <c r="P121" s="56"/>
      <c r="Q121" s="70"/>
      <c r="R121" s="61"/>
      <c r="S121" s="60"/>
      <c r="T121" s="62">
        <f>$G121+$H121+$L121+IF(ISBLANK($E121),0,$F121*VLOOKUP($E121,'INFO_Materials recyclability'!$I$6:$M$14,2,0))</f>
        <v>0</v>
      </c>
      <c r="U121" s="62">
        <f>$I121+$J121+$K121+$M121+$N121+$O121+$P121+$Q121+$R121+IF(ISBLANK($E121),0,$F121*(1-VLOOKUP($E121,'INFO_Materials recyclability'!$I$6:$M$14,2,0)))</f>
        <v>0</v>
      </c>
      <c r="V121" s="62">
        <f>$G121+$H121+$K121+IF(ISBLANK($E121),0,$F121*VLOOKUP($E121,'INFO_Materials recyclability'!$I$6:$M$14,3,0))</f>
        <v>0</v>
      </c>
      <c r="W121" s="62">
        <f>$I121+$J121+$L121+$M121+$N121+$O121+$P121+$Q121+$R121+IF(ISBLANK($E121),0,$F121*(1-VLOOKUP($E121,'INFO_Materials recyclability'!$I$6:$M$14,3,0)))</f>
        <v>0</v>
      </c>
      <c r="X121" s="62">
        <f>$G121+$H121+$I121+IF(ISBLANK($E121),0,$F121*VLOOKUP($E121,'INFO_Materials recyclability'!$I$6:$M$14,4,0))</f>
        <v>0</v>
      </c>
      <c r="Y121" s="62">
        <f>$J121+$K121+$L121+$M121+$N121+$O121+$P121+$Q121+$R121+IF(ISBLANK($E121),0,$F121*(1-VLOOKUP($E121,'INFO_Materials recyclability'!$I$6:$M$14,4,0)))</f>
        <v>0</v>
      </c>
      <c r="Z121" s="62">
        <f>$G121+$H121+$I121+$J121+IF(ISBLANK($E121),0,$F121*VLOOKUP($E121,'INFO_Materials recyclability'!$I$6:$M$14,5,0))</f>
        <v>0</v>
      </c>
      <c r="AA121" s="62">
        <f>$K121+$L121+$M121+$N121+$O121+$P121+$Q121+$R121+IF(ISBLANK($E121),0,$F121*(1-VLOOKUP($E121,'INFO_Materials recyclability'!$I$6:$M$14,5,0)))</f>
        <v>0</v>
      </c>
    </row>
    <row r="122" spans="2:27" x14ac:dyDescent="0.35">
      <c r="B122" s="5"/>
      <c r="C122" s="5"/>
      <c r="D122" s="26"/>
      <c r="E122" s="51"/>
      <c r="F122" s="53"/>
      <c r="G122" s="49"/>
      <c r="H122" s="49"/>
      <c r="I122" s="49"/>
      <c r="J122" s="49"/>
      <c r="K122" s="49"/>
      <c r="L122" s="49"/>
      <c r="M122" s="49"/>
      <c r="N122" s="49"/>
      <c r="O122" s="49"/>
      <c r="P122" s="56"/>
      <c r="Q122" s="70"/>
      <c r="R122" s="61"/>
      <c r="S122" s="60"/>
      <c r="T122" s="62">
        <f>$G122+$H122+$L122+IF(ISBLANK($E122),0,$F122*VLOOKUP($E122,'INFO_Materials recyclability'!$I$6:$M$14,2,0))</f>
        <v>0</v>
      </c>
      <c r="U122" s="62">
        <f>$I122+$J122+$K122+$M122+$N122+$O122+$P122+$Q122+$R122+IF(ISBLANK($E122),0,$F122*(1-VLOOKUP($E122,'INFO_Materials recyclability'!$I$6:$M$14,2,0)))</f>
        <v>0</v>
      </c>
      <c r="V122" s="62">
        <f>$G122+$H122+$K122+IF(ISBLANK($E122),0,$F122*VLOOKUP($E122,'INFO_Materials recyclability'!$I$6:$M$14,3,0))</f>
        <v>0</v>
      </c>
      <c r="W122" s="62">
        <f>$I122+$J122+$L122+$M122+$N122+$O122+$P122+$Q122+$R122+IF(ISBLANK($E122),0,$F122*(1-VLOOKUP($E122,'INFO_Materials recyclability'!$I$6:$M$14,3,0)))</f>
        <v>0</v>
      </c>
      <c r="X122" s="62">
        <f>$G122+$H122+$I122+IF(ISBLANK($E122),0,$F122*VLOOKUP($E122,'INFO_Materials recyclability'!$I$6:$M$14,4,0))</f>
        <v>0</v>
      </c>
      <c r="Y122" s="62">
        <f>$J122+$K122+$L122+$M122+$N122+$O122+$P122+$Q122+$R122+IF(ISBLANK($E122),0,$F122*(1-VLOOKUP($E122,'INFO_Materials recyclability'!$I$6:$M$14,4,0)))</f>
        <v>0</v>
      </c>
      <c r="Z122" s="62">
        <f>$G122+$H122+$I122+$J122+IF(ISBLANK($E122),0,$F122*VLOOKUP($E122,'INFO_Materials recyclability'!$I$6:$M$14,5,0))</f>
        <v>0</v>
      </c>
      <c r="AA122" s="62">
        <f>$K122+$L122+$M122+$N122+$O122+$P122+$Q122+$R122+IF(ISBLANK($E122),0,$F122*(1-VLOOKUP($E122,'INFO_Materials recyclability'!$I$6:$M$14,5,0)))</f>
        <v>0</v>
      </c>
    </row>
    <row r="123" spans="2:27" x14ac:dyDescent="0.35">
      <c r="B123" s="5"/>
      <c r="C123" s="5"/>
      <c r="D123" s="26"/>
      <c r="E123" s="51"/>
      <c r="F123" s="53"/>
      <c r="G123" s="49"/>
      <c r="H123" s="49"/>
      <c r="I123" s="49"/>
      <c r="J123" s="49"/>
      <c r="K123" s="49"/>
      <c r="L123" s="49"/>
      <c r="M123" s="49"/>
      <c r="N123" s="49"/>
      <c r="O123" s="49"/>
      <c r="P123" s="56"/>
      <c r="Q123" s="70"/>
      <c r="R123" s="61"/>
      <c r="S123" s="60"/>
      <c r="T123" s="62">
        <f>$G123+$H123+$L123+IF(ISBLANK($E123),0,$F123*VLOOKUP($E123,'INFO_Materials recyclability'!$I$6:$M$14,2,0))</f>
        <v>0</v>
      </c>
      <c r="U123" s="62">
        <f>$I123+$J123+$K123+$M123+$N123+$O123+$P123+$Q123+$R123+IF(ISBLANK($E123),0,$F123*(1-VLOOKUP($E123,'INFO_Materials recyclability'!$I$6:$M$14,2,0)))</f>
        <v>0</v>
      </c>
      <c r="V123" s="62">
        <f>$G123+$H123+$K123+IF(ISBLANK($E123),0,$F123*VLOOKUP($E123,'INFO_Materials recyclability'!$I$6:$M$14,3,0))</f>
        <v>0</v>
      </c>
      <c r="W123" s="62">
        <f>$I123+$J123+$L123+$M123+$N123+$O123+$P123+$Q123+$R123+IF(ISBLANK($E123),0,$F123*(1-VLOOKUP($E123,'INFO_Materials recyclability'!$I$6:$M$14,3,0)))</f>
        <v>0</v>
      </c>
      <c r="X123" s="62">
        <f>$G123+$H123+$I123+IF(ISBLANK($E123),0,$F123*VLOOKUP($E123,'INFO_Materials recyclability'!$I$6:$M$14,4,0))</f>
        <v>0</v>
      </c>
      <c r="Y123" s="62">
        <f>$J123+$K123+$L123+$M123+$N123+$O123+$P123+$Q123+$R123+IF(ISBLANK($E123),0,$F123*(1-VLOOKUP($E123,'INFO_Materials recyclability'!$I$6:$M$14,4,0)))</f>
        <v>0</v>
      </c>
      <c r="Z123" s="62">
        <f>$G123+$H123+$I123+$J123+IF(ISBLANK($E123),0,$F123*VLOOKUP($E123,'INFO_Materials recyclability'!$I$6:$M$14,5,0))</f>
        <v>0</v>
      </c>
      <c r="AA123" s="62">
        <f>$K123+$L123+$M123+$N123+$O123+$P123+$Q123+$R123+IF(ISBLANK($E123),0,$F123*(1-VLOOKUP($E123,'INFO_Materials recyclability'!$I$6:$M$14,5,0)))</f>
        <v>0</v>
      </c>
    </row>
    <row r="124" spans="2:27" x14ac:dyDescent="0.35">
      <c r="B124" s="5"/>
      <c r="C124" s="5"/>
      <c r="D124" s="26"/>
      <c r="E124" s="51"/>
      <c r="F124" s="53"/>
      <c r="G124" s="49"/>
      <c r="H124" s="49"/>
      <c r="I124" s="49"/>
      <c r="J124" s="49"/>
      <c r="K124" s="49"/>
      <c r="L124" s="49"/>
      <c r="M124" s="49"/>
      <c r="N124" s="49"/>
      <c r="O124" s="49"/>
      <c r="P124" s="56"/>
      <c r="Q124" s="70"/>
      <c r="R124" s="61"/>
      <c r="S124" s="60"/>
      <c r="T124" s="62">
        <f>$G124+$H124+$L124+IF(ISBLANK($E124),0,$F124*VLOOKUP($E124,'INFO_Materials recyclability'!$I$6:$M$14,2,0))</f>
        <v>0</v>
      </c>
      <c r="U124" s="62">
        <f>$I124+$J124+$K124+$M124+$N124+$O124+$P124+$Q124+$R124+IF(ISBLANK($E124),0,$F124*(1-VLOOKUP($E124,'INFO_Materials recyclability'!$I$6:$M$14,2,0)))</f>
        <v>0</v>
      </c>
      <c r="V124" s="62">
        <f>$G124+$H124+$K124+IF(ISBLANK($E124),0,$F124*VLOOKUP($E124,'INFO_Materials recyclability'!$I$6:$M$14,3,0))</f>
        <v>0</v>
      </c>
      <c r="W124" s="62">
        <f>$I124+$J124+$L124+$M124+$N124+$O124+$P124+$Q124+$R124+IF(ISBLANK($E124),0,$F124*(1-VLOOKUP($E124,'INFO_Materials recyclability'!$I$6:$M$14,3,0)))</f>
        <v>0</v>
      </c>
      <c r="X124" s="62">
        <f>$G124+$H124+$I124+IF(ISBLANK($E124),0,$F124*VLOOKUP($E124,'INFO_Materials recyclability'!$I$6:$M$14,4,0))</f>
        <v>0</v>
      </c>
      <c r="Y124" s="62">
        <f>$J124+$K124+$L124+$M124+$N124+$O124+$P124+$Q124+$R124+IF(ISBLANK($E124),0,$F124*(1-VLOOKUP($E124,'INFO_Materials recyclability'!$I$6:$M$14,4,0)))</f>
        <v>0</v>
      </c>
      <c r="Z124" s="62">
        <f>$G124+$H124+$I124+$J124+IF(ISBLANK($E124),0,$F124*VLOOKUP($E124,'INFO_Materials recyclability'!$I$6:$M$14,5,0))</f>
        <v>0</v>
      </c>
      <c r="AA124" s="62">
        <f>$K124+$L124+$M124+$N124+$O124+$P124+$Q124+$R124+IF(ISBLANK($E124),0,$F124*(1-VLOOKUP($E124,'INFO_Materials recyclability'!$I$6:$M$14,5,0)))</f>
        <v>0</v>
      </c>
    </row>
    <row r="125" spans="2:27" x14ac:dyDescent="0.35">
      <c r="B125" s="5"/>
      <c r="C125" s="5"/>
      <c r="D125" s="26"/>
      <c r="E125" s="51"/>
      <c r="F125" s="53"/>
      <c r="G125" s="49"/>
      <c r="H125" s="49"/>
      <c r="I125" s="49"/>
      <c r="J125" s="49"/>
      <c r="K125" s="49"/>
      <c r="L125" s="49"/>
      <c r="M125" s="49"/>
      <c r="N125" s="49"/>
      <c r="O125" s="49"/>
      <c r="P125" s="56"/>
      <c r="Q125" s="70"/>
      <c r="R125" s="61"/>
      <c r="S125" s="60"/>
      <c r="T125" s="62">
        <f>$G125+$H125+$L125+IF(ISBLANK($E125),0,$F125*VLOOKUP($E125,'INFO_Materials recyclability'!$I$6:$M$14,2,0))</f>
        <v>0</v>
      </c>
      <c r="U125" s="62">
        <f>$I125+$J125+$K125+$M125+$N125+$O125+$P125+$Q125+$R125+IF(ISBLANK($E125),0,$F125*(1-VLOOKUP($E125,'INFO_Materials recyclability'!$I$6:$M$14,2,0)))</f>
        <v>0</v>
      </c>
      <c r="V125" s="62">
        <f>$G125+$H125+$K125+IF(ISBLANK($E125),0,$F125*VLOOKUP($E125,'INFO_Materials recyclability'!$I$6:$M$14,3,0))</f>
        <v>0</v>
      </c>
      <c r="W125" s="62">
        <f>$I125+$J125+$L125+$M125+$N125+$O125+$P125+$Q125+$R125+IF(ISBLANK($E125),0,$F125*(1-VLOOKUP($E125,'INFO_Materials recyclability'!$I$6:$M$14,3,0)))</f>
        <v>0</v>
      </c>
      <c r="X125" s="62">
        <f>$G125+$H125+$I125+IF(ISBLANK($E125),0,$F125*VLOOKUP($E125,'INFO_Materials recyclability'!$I$6:$M$14,4,0))</f>
        <v>0</v>
      </c>
      <c r="Y125" s="62">
        <f>$J125+$K125+$L125+$M125+$N125+$O125+$P125+$Q125+$R125+IF(ISBLANK($E125),0,$F125*(1-VLOOKUP($E125,'INFO_Materials recyclability'!$I$6:$M$14,4,0)))</f>
        <v>0</v>
      </c>
      <c r="Z125" s="62">
        <f>$G125+$H125+$I125+$J125+IF(ISBLANK($E125),0,$F125*VLOOKUP($E125,'INFO_Materials recyclability'!$I$6:$M$14,5,0))</f>
        <v>0</v>
      </c>
      <c r="AA125" s="62">
        <f>$K125+$L125+$M125+$N125+$O125+$P125+$Q125+$R125+IF(ISBLANK($E125),0,$F125*(1-VLOOKUP($E125,'INFO_Materials recyclability'!$I$6:$M$14,5,0)))</f>
        <v>0</v>
      </c>
    </row>
    <row r="126" spans="2:27" x14ac:dyDescent="0.35">
      <c r="B126" s="5"/>
      <c r="C126" s="5"/>
      <c r="D126" s="26"/>
      <c r="E126" s="51"/>
      <c r="F126" s="53"/>
      <c r="G126" s="49"/>
      <c r="H126" s="49"/>
      <c r="I126" s="49"/>
      <c r="J126" s="49"/>
      <c r="K126" s="49"/>
      <c r="L126" s="49"/>
      <c r="M126" s="49"/>
      <c r="N126" s="49"/>
      <c r="O126" s="49"/>
      <c r="P126" s="56"/>
      <c r="Q126" s="70"/>
      <c r="R126" s="61"/>
      <c r="S126" s="60"/>
      <c r="T126" s="62">
        <f>$G126+$H126+$L126+IF(ISBLANK($E126),0,$F126*VLOOKUP($E126,'INFO_Materials recyclability'!$I$6:$M$14,2,0))</f>
        <v>0</v>
      </c>
      <c r="U126" s="62">
        <f>$I126+$J126+$K126+$M126+$N126+$O126+$P126+$Q126+$R126+IF(ISBLANK($E126),0,$F126*(1-VLOOKUP($E126,'INFO_Materials recyclability'!$I$6:$M$14,2,0)))</f>
        <v>0</v>
      </c>
      <c r="V126" s="62">
        <f>$G126+$H126+$K126+IF(ISBLANK($E126),0,$F126*VLOOKUP($E126,'INFO_Materials recyclability'!$I$6:$M$14,3,0))</f>
        <v>0</v>
      </c>
      <c r="W126" s="62">
        <f>$I126+$J126+$L126+$M126+$N126+$O126+$P126+$Q126+$R126+IF(ISBLANK($E126),0,$F126*(1-VLOOKUP($E126,'INFO_Materials recyclability'!$I$6:$M$14,3,0)))</f>
        <v>0</v>
      </c>
      <c r="X126" s="62">
        <f>$G126+$H126+$I126+IF(ISBLANK($E126),0,$F126*VLOOKUP($E126,'INFO_Materials recyclability'!$I$6:$M$14,4,0))</f>
        <v>0</v>
      </c>
      <c r="Y126" s="62">
        <f>$J126+$K126+$L126+$M126+$N126+$O126+$P126+$Q126+$R126+IF(ISBLANK($E126),0,$F126*(1-VLOOKUP($E126,'INFO_Materials recyclability'!$I$6:$M$14,4,0)))</f>
        <v>0</v>
      </c>
      <c r="Z126" s="62">
        <f>$G126+$H126+$I126+$J126+IF(ISBLANK($E126),0,$F126*VLOOKUP($E126,'INFO_Materials recyclability'!$I$6:$M$14,5,0))</f>
        <v>0</v>
      </c>
      <c r="AA126" s="62">
        <f>$K126+$L126+$M126+$N126+$O126+$P126+$Q126+$R126+IF(ISBLANK($E126),0,$F126*(1-VLOOKUP($E126,'INFO_Materials recyclability'!$I$6:$M$14,5,0)))</f>
        <v>0</v>
      </c>
    </row>
    <row r="127" spans="2:27" x14ac:dyDescent="0.35">
      <c r="B127" s="5"/>
      <c r="C127" s="5"/>
      <c r="D127" s="26"/>
      <c r="E127" s="51"/>
      <c r="F127" s="53"/>
      <c r="G127" s="49"/>
      <c r="H127" s="49"/>
      <c r="I127" s="49"/>
      <c r="J127" s="49"/>
      <c r="K127" s="49"/>
      <c r="L127" s="49"/>
      <c r="M127" s="49"/>
      <c r="N127" s="49"/>
      <c r="O127" s="49"/>
      <c r="P127" s="56"/>
      <c r="Q127" s="70"/>
      <c r="R127" s="61"/>
      <c r="S127" s="60"/>
      <c r="T127" s="62">
        <f>$G127+$H127+$L127+IF(ISBLANK($E127),0,$F127*VLOOKUP($E127,'INFO_Materials recyclability'!$I$6:$M$14,2,0))</f>
        <v>0</v>
      </c>
      <c r="U127" s="62">
        <f>$I127+$J127+$K127+$M127+$N127+$O127+$P127+$Q127+$R127+IF(ISBLANK($E127),0,$F127*(1-VLOOKUP($E127,'INFO_Materials recyclability'!$I$6:$M$14,2,0)))</f>
        <v>0</v>
      </c>
      <c r="V127" s="62">
        <f>$G127+$H127+$K127+IF(ISBLANK($E127),0,$F127*VLOOKUP($E127,'INFO_Materials recyclability'!$I$6:$M$14,3,0))</f>
        <v>0</v>
      </c>
      <c r="W127" s="62">
        <f>$I127+$J127+$L127+$M127+$N127+$O127+$P127+$Q127+$R127+IF(ISBLANK($E127),0,$F127*(1-VLOOKUP($E127,'INFO_Materials recyclability'!$I$6:$M$14,3,0)))</f>
        <v>0</v>
      </c>
      <c r="X127" s="62">
        <f>$G127+$H127+$I127+IF(ISBLANK($E127),0,$F127*VLOOKUP($E127,'INFO_Materials recyclability'!$I$6:$M$14,4,0))</f>
        <v>0</v>
      </c>
      <c r="Y127" s="62">
        <f>$J127+$K127+$L127+$M127+$N127+$O127+$P127+$Q127+$R127+IF(ISBLANK($E127),0,$F127*(1-VLOOKUP($E127,'INFO_Materials recyclability'!$I$6:$M$14,4,0)))</f>
        <v>0</v>
      </c>
      <c r="Z127" s="62">
        <f>$G127+$H127+$I127+$J127+IF(ISBLANK($E127),0,$F127*VLOOKUP($E127,'INFO_Materials recyclability'!$I$6:$M$14,5,0))</f>
        <v>0</v>
      </c>
      <c r="AA127" s="62">
        <f>$K127+$L127+$M127+$N127+$O127+$P127+$Q127+$R127+IF(ISBLANK($E127),0,$F127*(1-VLOOKUP($E127,'INFO_Materials recyclability'!$I$6:$M$14,5,0)))</f>
        <v>0</v>
      </c>
    </row>
    <row r="128" spans="2:27" x14ac:dyDescent="0.35">
      <c r="B128" s="5"/>
      <c r="C128" s="5"/>
      <c r="D128" s="26"/>
      <c r="E128" s="51"/>
      <c r="F128" s="53"/>
      <c r="G128" s="49"/>
      <c r="H128" s="49"/>
      <c r="I128" s="49"/>
      <c r="J128" s="49"/>
      <c r="K128" s="49"/>
      <c r="L128" s="49"/>
      <c r="M128" s="49"/>
      <c r="N128" s="49"/>
      <c r="O128" s="49"/>
      <c r="P128" s="56"/>
      <c r="Q128" s="70"/>
      <c r="R128" s="61"/>
      <c r="S128" s="60"/>
      <c r="T128" s="62">
        <f>$G128+$H128+$L128+IF(ISBLANK($E128),0,$F128*VLOOKUP($E128,'INFO_Materials recyclability'!$I$6:$M$14,2,0))</f>
        <v>0</v>
      </c>
      <c r="U128" s="62">
        <f>$I128+$J128+$K128+$M128+$N128+$O128+$P128+$Q128+$R128+IF(ISBLANK($E128),0,$F128*(1-VLOOKUP($E128,'INFO_Materials recyclability'!$I$6:$M$14,2,0)))</f>
        <v>0</v>
      </c>
      <c r="V128" s="62">
        <f>$G128+$H128+$K128+IF(ISBLANK($E128),0,$F128*VLOOKUP($E128,'INFO_Materials recyclability'!$I$6:$M$14,3,0))</f>
        <v>0</v>
      </c>
      <c r="W128" s="62">
        <f>$I128+$J128+$L128+$M128+$N128+$O128+$P128+$Q128+$R128+IF(ISBLANK($E128),0,$F128*(1-VLOOKUP($E128,'INFO_Materials recyclability'!$I$6:$M$14,3,0)))</f>
        <v>0</v>
      </c>
      <c r="X128" s="62">
        <f>$G128+$H128+$I128+IF(ISBLANK($E128),0,$F128*VLOOKUP($E128,'INFO_Materials recyclability'!$I$6:$M$14,4,0))</f>
        <v>0</v>
      </c>
      <c r="Y128" s="62">
        <f>$J128+$K128+$L128+$M128+$N128+$O128+$P128+$Q128+$R128+IF(ISBLANK($E128),0,$F128*(1-VLOOKUP($E128,'INFO_Materials recyclability'!$I$6:$M$14,4,0)))</f>
        <v>0</v>
      </c>
      <c r="Z128" s="62">
        <f>$G128+$H128+$I128+$J128+IF(ISBLANK($E128),0,$F128*VLOOKUP($E128,'INFO_Materials recyclability'!$I$6:$M$14,5,0))</f>
        <v>0</v>
      </c>
      <c r="AA128" s="62">
        <f>$K128+$L128+$M128+$N128+$O128+$P128+$Q128+$R128+IF(ISBLANK($E128),0,$F128*(1-VLOOKUP($E128,'INFO_Materials recyclability'!$I$6:$M$14,5,0)))</f>
        <v>0</v>
      </c>
    </row>
    <row r="129" spans="2:27" x14ac:dyDescent="0.35">
      <c r="B129" s="5"/>
      <c r="C129" s="5"/>
      <c r="D129" s="26"/>
      <c r="E129" s="51"/>
      <c r="F129" s="53"/>
      <c r="G129" s="49"/>
      <c r="H129" s="49"/>
      <c r="I129" s="49"/>
      <c r="J129" s="49"/>
      <c r="K129" s="49"/>
      <c r="L129" s="49"/>
      <c r="M129" s="49"/>
      <c r="N129" s="49"/>
      <c r="O129" s="49"/>
      <c r="P129" s="56"/>
      <c r="Q129" s="70"/>
      <c r="R129" s="61"/>
      <c r="S129" s="60"/>
      <c r="T129" s="62">
        <f>$G129+$H129+$L129+IF(ISBLANK($E129),0,$F129*VLOOKUP($E129,'INFO_Materials recyclability'!$I$6:$M$14,2,0))</f>
        <v>0</v>
      </c>
      <c r="U129" s="62">
        <f>$I129+$J129+$K129+$M129+$N129+$O129+$P129+$Q129+$R129+IF(ISBLANK($E129),0,$F129*(1-VLOOKUP($E129,'INFO_Materials recyclability'!$I$6:$M$14,2,0)))</f>
        <v>0</v>
      </c>
      <c r="V129" s="62">
        <f>$G129+$H129+$K129+IF(ISBLANK($E129),0,$F129*VLOOKUP($E129,'INFO_Materials recyclability'!$I$6:$M$14,3,0))</f>
        <v>0</v>
      </c>
      <c r="W129" s="62">
        <f>$I129+$J129+$L129+$M129+$N129+$O129+$P129+$Q129+$R129+IF(ISBLANK($E129),0,$F129*(1-VLOOKUP($E129,'INFO_Materials recyclability'!$I$6:$M$14,3,0)))</f>
        <v>0</v>
      </c>
      <c r="X129" s="62">
        <f>$G129+$H129+$I129+IF(ISBLANK($E129),0,$F129*VLOOKUP($E129,'INFO_Materials recyclability'!$I$6:$M$14,4,0))</f>
        <v>0</v>
      </c>
      <c r="Y129" s="62">
        <f>$J129+$K129+$L129+$M129+$N129+$O129+$P129+$Q129+$R129+IF(ISBLANK($E129),0,$F129*(1-VLOOKUP($E129,'INFO_Materials recyclability'!$I$6:$M$14,4,0)))</f>
        <v>0</v>
      </c>
      <c r="Z129" s="62">
        <f>$G129+$H129+$I129+$J129+IF(ISBLANK($E129),0,$F129*VLOOKUP($E129,'INFO_Materials recyclability'!$I$6:$M$14,5,0))</f>
        <v>0</v>
      </c>
      <c r="AA129" s="62">
        <f>$K129+$L129+$M129+$N129+$O129+$P129+$Q129+$R129+IF(ISBLANK($E129),0,$F129*(1-VLOOKUP($E129,'INFO_Materials recyclability'!$I$6:$M$14,5,0)))</f>
        <v>0</v>
      </c>
    </row>
    <row r="130" spans="2:27" x14ac:dyDescent="0.35">
      <c r="B130" s="5"/>
      <c r="C130" s="5"/>
      <c r="D130" s="26"/>
      <c r="E130" s="51"/>
      <c r="F130" s="53"/>
      <c r="G130" s="49"/>
      <c r="H130" s="49"/>
      <c r="I130" s="49"/>
      <c r="J130" s="49"/>
      <c r="K130" s="49"/>
      <c r="L130" s="49"/>
      <c r="M130" s="49"/>
      <c r="N130" s="49"/>
      <c r="O130" s="49"/>
      <c r="P130" s="56"/>
      <c r="Q130" s="70"/>
      <c r="R130" s="61"/>
      <c r="S130" s="60"/>
      <c r="T130" s="62">
        <f>$G130+$H130+$L130+IF(ISBLANK($E130),0,$F130*VLOOKUP($E130,'INFO_Materials recyclability'!$I$6:$M$14,2,0))</f>
        <v>0</v>
      </c>
      <c r="U130" s="62">
        <f>$I130+$J130+$K130+$M130+$N130+$O130+$P130+$Q130+$R130+IF(ISBLANK($E130),0,$F130*(1-VLOOKUP($E130,'INFO_Materials recyclability'!$I$6:$M$14,2,0)))</f>
        <v>0</v>
      </c>
      <c r="V130" s="62">
        <f>$G130+$H130+$K130+IF(ISBLANK($E130),0,$F130*VLOOKUP($E130,'INFO_Materials recyclability'!$I$6:$M$14,3,0))</f>
        <v>0</v>
      </c>
      <c r="W130" s="62">
        <f>$I130+$J130+$L130+$M130+$N130+$O130+$P130+$Q130+$R130+IF(ISBLANK($E130),0,$F130*(1-VLOOKUP($E130,'INFO_Materials recyclability'!$I$6:$M$14,3,0)))</f>
        <v>0</v>
      </c>
      <c r="X130" s="62">
        <f>$G130+$H130+$I130+IF(ISBLANK($E130),0,$F130*VLOOKUP($E130,'INFO_Materials recyclability'!$I$6:$M$14,4,0))</f>
        <v>0</v>
      </c>
      <c r="Y130" s="62">
        <f>$J130+$K130+$L130+$M130+$N130+$O130+$P130+$Q130+$R130+IF(ISBLANK($E130),0,$F130*(1-VLOOKUP($E130,'INFO_Materials recyclability'!$I$6:$M$14,4,0)))</f>
        <v>0</v>
      </c>
      <c r="Z130" s="62">
        <f>$G130+$H130+$I130+$J130+IF(ISBLANK($E130),0,$F130*VLOOKUP($E130,'INFO_Materials recyclability'!$I$6:$M$14,5,0))</f>
        <v>0</v>
      </c>
      <c r="AA130" s="62">
        <f>$K130+$L130+$M130+$N130+$O130+$P130+$Q130+$R130+IF(ISBLANK($E130),0,$F130*(1-VLOOKUP($E130,'INFO_Materials recyclability'!$I$6:$M$14,5,0)))</f>
        <v>0</v>
      </c>
    </row>
    <row r="131" spans="2:27" x14ac:dyDescent="0.35">
      <c r="B131" s="5"/>
      <c r="C131" s="5"/>
      <c r="D131" s="26"/>
      <c r="E131" s="51"/>
      <c r="F131" s="53"/>
      <c r="G131" s="49"/>
      <c r="H131" s="49"/>
      <c r="I131" s="49"/>
      <c r="J131" s="49"/>
      <c r="K131" s="49"/>
      <c r="L131" s="49"/>
      <c r="M131" s="49"/>
      <c r="N131" s="49"/>
      <c r="O131" s="49"/>
      <c r="P131" s="56"/>
      <c r="Q131" s="70"/>
      <c r="R131" s="61"/>
      <c r="S131" s="60"/>
      <c r="T131" s="62">
        <f>$G131+$H131+$L131+IF(ISBLANK($E131),0,$F131*VLOOKUP($E131,'INFO_Materials recyclability'!$I$6:$M$14,2,0))</f>
        <v>0</v>
      </c>
      <c r="U131" s="62">
        <f>$I131+$J131+$K131+$M131+$N131+$O131+$P131+$Q131+$R131+IF(ISBLANK($E131),0,$F131*(1-VLOOKUP($E131,'INFO_Materials recyclability'!$I$6:$M$14,2,0)))</f>
        <v>0</v>
      </c>
      <c r="V131" s="62">
        <f>$G131+$H131+$K131+IF(ISBLANK($E131),0,$F131*VLOOKUP($E131,'INFO_Materials recyclability'!$I$6:$M$14,3,0))</f>
        <v>0</v>
      </c>
      <c r="W131" s="62">
        <f>$I131+$J131+$L131+$M131+$N131+$O131+$P131+$Q131+$R131+IF(ISBLANK($E131),0,$F131*(1-VLOOKUP($E131,'INFO_Materials recyclability'!$I$6:$M$14,3,0)))</f>
        <v>0</v>
      </c>
      <c r="X131" s="62">
        <f>$G131+$H131+$I131+IF(ISBLANK($E131),0,$F131*VLOOKUP($E131,'INFO_Materials recyclability'!$I$6:$M$14,4,0))</f>
        <v>0</v>
      </c>
      <c r="Y131" s="62">
        <f>$J131+$K131+$L131+$M131+$N131+$O131+$P131+$Q131+$R131+IF(ISBLANK($E131),0,$F131*(1-VLOOKUP($E131,'INFO_Materials recyclability'!$I$6:$M$14,4,0)))</f>
        <v>0</v>
      </c>
      <c r="Z131" s="62">
        <f>$G131+$H131+$I131+$J131+IF(ISBLANK($E131),0,$F131*VLOOKUP($E131,'INFO_Materials recyclability'!$I$6:$M$14,5,0))</f>
        <v>0</v>
      </c>
      <c r="AA131" s="62">
        <f>$K131+$L131+$M131+$N131+$O131+$P131+$Q131+$R131+IF(ISBLANK($E131),0,$F131*(1-VLOOKUP($E131,'INFO_Materials recyclability'!$I$6:$M$14,5,0)))</f>
        <v>0</v>
      </c>
    </row>
    <row r="132" spans="2:27" x14ac:dyDescent="0.35">
      <c r="B132" s="5"/>
      <c r="C132" s="5"/>
      <c r="D132" s="26"/>
      <c r="E132" s="51"/>
      <c r="F132" s="53"/>
      <c r="G132" s="49"/>
      <c r="H132" s="49"/>
      <c r="I132" s="49"/>
      <c r="J132" s="49"/>
      <c r="K132" s="49"/>
      <c r="L132" s="49"/>
      <c r="M132" s="49"/>
      <c r="N132" s="49"/>
      <c r="O132" s="49"/>
      <c r="P132" s="56"/>
      <c r="Q132" s="70"/>
      <c r="R132" s="61"/>
      <c r="S132" s="60"/>
      <c r="T132" s="62">
        <f>$G132+$H132+$L132+IF(ISBLANK($E132),0,$F132*VLOOKUP($E132,'INFO_Materials recyclability'!$I$6:$M$14,2,0))</f>
        <v>0</v>
      </c>
      <c r="U132" s="62">
        <f>$I132+$J132+$K132+$M132+$N132+$O132+$P132+$Q132+$R132+IF(ISBLANK($E132),0,$F132*(1-VLOOKUP($E132,'INFO_Materials recyclability'!$I$6:$M$14,2,0)))</f>
        <v>0</v>
      </c>
      <c r="V132" s="62">
        <f>$G132+$H132+$K132+IF(ISBLANK($E132),0,$F132*VLOOKUP($E132,'INFO_Materials recyclability'!$I$6:$M$14,3,0))</f>
        <v>0</v>
      </c>
      <c r="W132" s="62">
        <f>$I132+$J132+$L132+$M132+$N132+$O132+$P132+$Q132+$R132+IF(ISBLANK($E132),0,$F132*(1-VLOOKUP($E132,'INFO_Materials recyclability'!$I$6:$M$14,3,0)))</f>
        <v>0</v>
      </c>
      <c r="X132" s="62">
        <f>$G132+$H132+$I132+IF(ISBLANK($E132),0,$F132*VLOOKUP($E132,'INFO_Materials recyclability'!$I$6:$M$14,4,0))</f>
        <v>0</v>
      </c>
      <c r="Y132" s="62">
        <f>$J132+$K132+$L132+$M132+$N132+$O132+$P132+$Q132+$R132+IF(ISBLANK($E132),0,$F132*(1-VLOOKUP($E132,'INFO_Materials recyclability'!$I$6:$M$14,4,0)))</f>
        <v>0</v>
      </c>
      <c r="Z132" s="62">
        <f>$G132+$H132+$I132+$J132+IF(ISBLANK($E132),0,$F132*VLOOKUP($E132,'INFO_Materials recyclability'!$I$6:$M$14,5,0))</f>
        <v>0</v>
      </c>
      <c r="AA132" s="62">
        <f>$K132+$L132+$M132+$N132+$O132+$P132+$Q132+$R132+IF(ISBLANK($E132),0,$F132*(1-VLOOKUP($E132,'INFO_Materials recyclability'!$I$6:$M$14,5,0)))</f>
        <v>0</v>
      </c>
    </row>
    <row r="133" spans="2:27" x14ac:dyDescent="0.35">
      <c r="B133" s="5"/>
      <c r="C133" s="5"/>
      <c r="D133" s="26"/>
      <c r="E133" s="51"/>
      <c r="F133" s="53"/>
      <c r="G133" s="49"/>
      <c r="H133" s="49"/>
      <c r="I133" s="49"/>
      <c r="J133" s="49"/>
      <c r="K133" s="49"/>
      <c r="L133" s="49"/>
      <c r="M133" s="49"/>
      <c r="N133" s="49"/>
      <c r="O133" s="49"/>
      <c r="P133" s="56"/>
      <c r="Q133" s="70"/>
      <c r="R133" s="61"/>
      <c r="S133" s="60"/>
      <c r="T133" s="62">
        <f>$G133+$H133+$L133+IF(ISBLANK($E133),0,$F133*VLOOKUP($E133,'INFO_Materials recyclability'!$I$6:$M$14,2,0))</f>
        <v>0</v>
      </c>
      <c r="U133" s="62">
        <f>$I133+$J133+$K133+$M133+$N133+$O133+$P133+$Q133+$R133+IF(ISBLANK($E133),0,$F133*(1-VLOOKUP($E133,'INFO_Materials recyclability'!$I$6:$M$14,2,0)))</f>
        <v>0</v>
      </c>
      <c r="V133" s="62">
        <f>$G133+$H133+$K133+IF(ISBLANK($E133),0,$F133*VLOOKUP($E133,'INFO_Materials recyclability'!$I$6:$M$14,3,0))</f>
        <v>0</v>
      </c>
      <c r="W133" s="62">
        <f>$I133+$J133+$L133+$M133+$N133+$O133+$P133+$Q133+$R133+IF(ISBLANK($E133),0,$F133*(1-VLOOKUP($E133,'INFO_Materials recyclability'!$I$6:$M$14,3,0)))</f>
        <v>0</v>
      </c>
      <c r="X133" s="62">
        <f>$G133+$H133+$I133+IF(ISBLANK($E133),0,$F133*VLOOKUP($E133,'INFO_Materials recyclability'!$I$6:$M$14,4,0))</f>
        <v>0</v>
      </c>
      <c r="Y133" s="62">
        <f>$J133+$K133+$L133+$M133+$N133+$O133+$P133+$Q133+$R133+IF(ISBLANK($E133),0,$F133*(1-VLOOKUP($E133,'INFO_Materials recyclability'!$I$6:$M$14,4,0)))</f>
        <v>0</v>
      </c>
      <c r="Z133" s="62">
        <f>$G133+$H133+$I133+$J133+IF(ISBLANK($E133),0,$F133*VLOOKUP($E133,'INFO_Materials recyclability'!$I$6:$M$14,5,0))</f>
        <v>0</v>
      </c>
      <c r="AA133" s="62">
        <f>$K133+$L133+$M133+$N133+$O133+$P133+$Q133+$R133+IF(ISBLANK($E133),0,$F133*(1-VLOOKUP($E133,'INFO_Materials recyclability'!$I$6:$M$14,5,0)))</f>
        <v>0</v>
      </c>
    </row>
    <row r="134" spans="2:27" x14ac:dyDescent="0.35">
      <c r="B134" s="5"/>
      <c r="C134" s="5"/>
      <c r="D134" s="26"/>
      <c r="E134" s="51"/>
      <c r="F134" s="53"/>
      <c r="G134" s="49"/>
      <c r="H134" s="49"/>
      <c r="I134" s="49"/>
      <c r="J134" s="49"/>
      <c r="K134" s="49"/>
      <c r="L134" s="49"/>
      <c r="M134" s="49"/>
      <c r="N134" s="49"/>
      <c r="O134" s="49"/>
      <c r="P134" s="56"/>
      <c r="Q134" s="70"/>
      <c r="R134" s="61"/>
      <c r="S134" s="60"/>
      <c r="T134" s="62">
        <f>$G134+$H134+$L134+IF(ISBLANK($E134),0,$F134*VLOOKUP($E134,'INFO_Materials recyclability'!$I$6:$M$14,2,0))</f>
        <v>0</v>
      </c>
      <c r="U134" s="62">
        <f>$I134+$J134+$K134+$M134+$N134+$O134+$P134+$Q134+$R134+IF(ISBLANK($E134),0,$F134*(1-VLOOKUP($E134,'INFO_Materials recyclability'!$I$6:$M$14,2,0)))</f>
        <v>0</v>
      </c>
      <c r="V134" s="62">
        <f>$G134+$H134+$K134+IF(ISBLANK($E134),0,$F134*VLOOKUP($E134,'INFO_Materials recyclability'!$I$6:$M$14,3,0))</f>
        <v>0</v>
      </c>
      <c r="W134" s="62">
        <f>$I134+$J134+$L134+$M134+$N134+$O134+$P134+$Q134+$R134+IF(ISBLANK($E134),0,$F134*(1-VLOOKUP($E134,'INFO_Materials recyclability'!$I$6:$M$14,3,0)))</f>
        <v>0</v>
      </c>
      <c r="X134" s="62">
        <f>$G134+$H134+$I134+IF(ISBLANK($E134),0,$F134*VLOOKUP($E134,'INFO_Materials recyclability'!$I$6:$M$14,4,0))</f>
        <v>0</v>
      </c>
      <c r="Y134" s="62">
        <f>$J134+$K134+$L134+$M134+$N134+$O134+$P134+$Q134+$R134+IF(ISBLANK($E134),0,$F134*(1-VLOOKUP($E134,'INFO_Materials recyclability'!$I$6:$M$14,4,0)))</f>
        <v>0</v>
      </c>
      <c r="Z134" s="62">
        <f>$G134+$H134+$I134+$J134+IF(ISBLANK($E134),0,$F134*VLOOKUP($E134,'INFO_Materials recyclability'!$I$6:$M$14,5,0))</f>
        <v>0</v>
      </c>
      <c r="AA134" s="62">
        <f>$K134+$L134+$M134+$N134+$O134+$P134+$Q134+$R134+IF(ISBLANK($E134),0,$F134*(1-VLOOKUP($E134,'INFO_Materials recyclability'!$I$6:$M$14,5,0)))</f>
        <v>0</v>
      </c>
    </row>
    <row r="135" spans="2:27" x14ac:dyDescent="0.35">
      <c r="B135" s="5"/>
      <c r="C135" s="5"/>
      <c r="D135" s="26"/>
      <c r="E135" s="51"/>
      <c r="F135" s="53"/>
      <c r="G135" s="49"/>
      <c r="H135" s="49"/>
      <c r="I135" s="49"/>
      <c r="J135" s="49"/>
      <c r="K135" s="49"/>
      <c r="L135" s="49"/>
      <c r="M135" s="49"/>
      <c r="N135" s="49"/>
      <c r="O135" s="49"/>
      <c r="P135" s="56"/>
      <c r="Q135" s="70"/>
      <c r="R135" s="61"/>
      <c r="S135" s="60"/>
      <c r="T135" s="62">
        <f>$G135+$H135+$L135+IF(ISBLANK($E135),0,$F135*VLOOKUP($E135,'INFO_Materials recyclability'!$I$6:$M$14,2,0))</f>
        <v>0</v>
      </c>
      <c r="U135" s="62">
        <f>$I135+$J135+$K135+$M135+$N135+$O135+$P135+$Q135+$R135+IF(ISBLANK($E135),0,$F135*(1-VLOOKUP($E135,'INFO_Materials recyclability'!$I$6:$M$14,2,0)))</f>
        <v>0</v>
      </c>
      <c r="V135" s="62">
        <f>$G135+$H135+$K135+IF(ISBLANK($E135),0,$F135*VLOOKUP($E135,'INFO_Materials recyclability'!$I$6:$M$14,3,0))</f>
        <v>0</v>
      </c>
      <c r="W135" s="62">
        <f>$I135+$J135+$L135+$M135+$N135+$O135+$P135+$Q135+$R135+IF(ISBLANK($E135),0,$F135*(1-VLOOKUP($E135,'INFO_Materials recyclability'!$I$6:$M$14,3,0)))</f>
        <v>0</v>
      </c>
      <c r="X135" s="62">
        <f>$G135+$H135+$I135+IF(ISBLANK($E135),0,$F135*VLOOKUP($E135,'INFO_Materials recyclability'!$I$6:$M$14,4,0))</f>
        <v>0</v>
      </c>
      <c r="Y135" s="62">
        <f>$J135+$K135+$L135+$M135+$N135+$O135+$P135+$Q135+$R135+IF(ISBLANK($E135),0,$F135*(1-VLOOKUP($E135,'INFO_Materials recyclability'!$I$6:$M$14,4,0)))</f>
        <v>0</v>
      </c>
      <c r="Z135" s="62">
        <f>$G135+$H135+$I135+$J135+IF(ISBLANK($E135),0,$F135*VLOOKUP($E135,'INFO_Materials recyclability'!$I$6:$M$14,5,0))</f>
        <v>0</v>
      </c>
      <c r="AA135" s="62">
        <f>$K135+$L135+$M135+$N135+$O135+$P135+$Q135+$R135+IF(ISBLANK($E135),0,$F135*(1-VLOOKUP($E135,'INFO_Materials recyclability'!$I$6:$M$14,5,0)))</f>
        <v>0</v>
      </c>
    </row>
    <row r="136" spans="2:27" x14ac:dyDescent="0.35">
      <c r="B136" s="5"/>
      <c r="C136" s="5"/>
      <c r="D136" s="26"/>
      <c r="E136" s="51"/>
      <c r="F136" s="53"/>
      <c r="G136" s="49"/>
      <c r="H136" s="49"/>
      <c r="I136" s="49"/>
      <c r="J136" s="49"/>
      <c r="K136" s="49"/>
      <c r="L136" s="49"/>
      <c r="M136" s="49"/>
      <c r="N136" s="49"/>
      <c r="O136" s="49"/>
      <c r="P136" s="56"/>
      <c r="Q136" s="70"/>
      <c r="R136" s="61"/>
      <c r="S136" s="60"/>
      <c r="T136" s="62">
        <f>$G136+$H136+$L136+IF(ISBLANK($E136),0,$F136*VLOOKUP($E136,'INFO_Materials recyclability'!$I$6:$M$14,2,0))</f>
        <v>0</v>
      </c>
      <c r="U136" s="62">
        <f>$I136+$J136+$K136+$M136+$N136+$O136+$P136+$Q136+$R136+IF(ISBLANK($E136),0,$F136*(1-VLOOKUP($E136,'INFO_Materials recyclability'!$I$6:$M$14,2,0)))</f>
        <v>0</v>
      </c>
      <c r="V136" s="62">
        <f>$G136+$H136+$K136+IF(ISBLANK($E136),0,$F136*VLOOKUP($E136,'INFO_Materials recyclability'!$I$6:$M$14,3,0))</f>
        <v>0</v>
      </c>
      <c r="W136" s="62">
        <f>$I136+$J136+$L136+$M136+$N136+$O136+$P136+$Q136+$R136+IF(ISBLANK($E136),0,$F136*(1-VLOOKUP($E136,'INFO_Materials recyclability'!$I$6:$M$14,3,0)))</f>
        <v>0</v>
      </c>
      <c r="X136" s="62">
        <f>$G136+$H136+$I136+IF(ISBLANK($E136),0,$F136*VLOOKUP($E136,'INFO_Materials recyclability'!$I$6:$M$14,4,0))</f>
        <v>0</v>
      </c>
      <c r="Y136" s="62">
        <f>$J136+$K136+$L136+$M136+$N136+$O136+$P136+$Q136+$R136+IF(ISBLANK($E136),0,$F136*(1-VLOOKUP($E136,'INFO_Materials recyclability'!$I$6:$M$14,4,0)))</f>
        <v>0</v>
      </c>
      <c r="Z136" s="62">
        <f>$G136+$H136+$I136+$J136+IF(ISBLANK($E136),0,$F136*VLOOKUP($E136,'INFO_Materials recyclability'!$I$6:$M$14,5,0))</f>
        <v>0</v>
      </c>
      <c r="AA136" s="62">
        <f>$K136+$L136+$M136+$N136+$O136+$P136+$Q136+$R136+IF(ISBLANK($E136),0,$F136*(1-VLOOKUP($E136,'INFO_Materials recyclability'!$I$6:$M$14,5,0)))</f>
        <v>0</v>
      </c>
    </row>
    <row r="137" spans="2:27" x14ac:dyDescent="0.35">
      <c r="B137" s="5"/>
      <c r="C137" s="5"/>
      <c r="D137" s="26"/>
      <c r="E137" s="51"/>
      <c r="F137" s="53"/>
      <c r="G137" s="49"/>
      <c r="H137" s="49"/>
      <c r="I137" s="49"/>
      <c r="J137" s="49"/>
      <c r="K137" s="49"/>
      <c r="L137" s="49"/>
      <c r="M137" s="49"/>
      <c r="N137" s="49"/>
      <c r="O137" s="49"/>
      <c r="P137" s="56"/>
      <c r="Q137" s="70"/>
      <c r="R137" s="61"/>
      <c r="S137" s="60"/>
      <c r="T137" s="62">
        <f>$G137+$H137+$L137+IF(ISBLANK($E137),0,$F137*VLOOKUP($E137,'INFO_Materials recyclability'!$I$6:$M$14,2,0))</f>
        <v>0</v>
      </c>
      <c r="U137" s="62">
        <f>$I137+$J137+$K137+$M137+$N137+$O137+$P137+$Q137+$R137+IF(ISBLANK($E137),0,$F137*(1-VLOOKUP($E137,'INFO_Materials recyclability'!$I$6:$M$14,2,0)))</f>
        <v>0</v>
      </c>
      <c r="V137" s="62">
        <f>$G137+$H137+$K137+IF(ISBLANK($E137),0,$F137*VLOOKUP($E137,'INFO_Materials recyclability'!$I$6:$M$14,3,0))</f>
        <v>0</v>
      </c>
      <c r="W137" s="62">
        <f>$I137+$J137+$L137+$M137+$N137+$O137+$P137+$Q137+$R137+IF(ISBLANK($E137),0,$F137*(1-VLOOKUP($E137,'INFO_Materials recyclability'!$I$6:$M$14,3,0)))</f>
        <v>0</v>
      </c>
      <c r="X137" s="62">
        <f>$G137+$H137+$I137+IF(ISBLANK($E137),0,$F137*VLOOKUP($E137,'INFO_Materials recyclability'!$I$6:$M$14,4,0))</f>
        <v>0</v>
      </c>
      <c r="Y137" s="62">
        <f>$J137+$K137+$L137+$M137+$N137+$O137+$P137+$Q137+$R137+IF(ISBLANK($E137),0,$F137*(1-VLOOKUP($E137,'INFO_Materials recyclability'!$I$6:$M$14,4,0)))</f>
        <v>0</v>
      </c>
      <c r="Z137" s="62">
        <f>$G137+$H137+$I137+$J137+IF(ISBLANK($E137),0,$F137*VLOOKUP($E137,'INFO_Materials recyclability'!$I$6:$M$14,5,0))</f>
        <v>0</v>
      </c>
      <c r="AA137" s="62">
        <f>$K137+$L137+$M137+$N137+$O137+$P137+$Q137+$R137+IF(ISBLANK($E137),0,$F137*(1-VLOOKUP($E137,'INFO_Materials recyclability'!$I$6:$M$14,5,0)))</f>
        <v>0</v>
      </c>
    </row>
    <row r="138" spans="2:27" x14ac:dyDescent="0.35">
      <c r="B138" s="5"/>
      <c r="C138" s="5"/>
      <c r="D138" s="26"/>
      <c r="E138" s="51"/>
      <c r="F138" s="53"/>
      <c r="G138" s="49"/>
      <c r="H138" s="49"/>
      <c r="I138" s="49"/>
      <c r="J138" s="49"/>
      <c r="K138" s="49"/>
      <c r="L138" s="49"/>
      <c r="M138" s="49"/>
      <c r="N138" s="49"/>
      <c r="O138" s="49"/>
      <c r="P138" s="56"/>
      <c r="Q138" s="70"/>
      <c r="R138" s="61"/>
      <c r="S138" s="60"/>
      <c r="T138" s="62">
        <f>$G138+$H138+$L138+IF(ISBLANK($E138),0,$F138*VLOOKUP($E138,'INFO_Materials recyclability'!$I$6:$M$14,2,0))</f>
        <v>0</v>
      </c>
      <c r="U138" s="62">
        <f>$I138+$J138+$K138+$M138+$N138+$O138+$P138+$Q138+$R138+IF(ISBLANK($E138),0,$F138*(1-VLOOKUP($E138,'INFO_Materials recyclability'!$I$6:$M$14,2,0)))</f>
        <v>0</v>
      </c>
      <c r="V138" s="62">
        <f>$G138+$H138+$K138+IF(ISBLANK($E138),0,$F138*VLOOKUP($E138,'INFO_Materials recyclability'!$I$6:$M$14,3,0))</f>
        <v>0</v>
      </c>
      <c r="W138" s="62">
        <f>$I138+$J138+$L138+$M138+$N138+$O138+$P138+$Q138+$R138+IF(ISBLANK($E138),0,$F138*(1-VLOOKUP($E138,'INFO_Materials recyclability'!$I$6:$M$14,3,0)))</f>
        <v>0</v>
      </c>
      <c r="X138" s="62">
        <f>$G138+$H138+$I138+IF(ISBLANK($E138),0,$F138*VLOOKUP($E138,'INFO_Materials recyclability'!$I$6:$M$14,4,0))</f>
        <v>0</v>
      </c>
      <c r="Y138" s="62">
        <f>$J138+$K138+$L138+$M138+$N138+$O138+$P138+$Q138+$R138+IF(ISBLANK($E138),0,$F138*(1-VLOOKUP($E138,'INFO_Materials recyclability'!$I$6:$M$14,4,0)))</f>
        <v>0</v>
      </c>
      <c r="Z138" s="62">
        <f>$G138+$H138+$I138+$J138+IF(ISBLANK($E138),0,$F138*VLOOKUP($E138,'INFO_Materials recyclability'!$I$6:$M$14,5,0))</f>
        <v>0</v>
      </c>
      <c r="AA138" s="62">
        <f>$K138+$L138+$M138+$N138+$O138+$P138+$Q138+$R138+IF(ISBLANK($E138),0,$F138*(1-VLOOKUP($E138,'INFO_Materials recyclability'!$I$6:$M$14,5,0)))</f>
        <v>0</v>
      </c>
    </row>
    <row r="139" spans="2:27" x14ac:dyDescent="0.35">
      <c r="B139" s="5"/>
      <c r="C139" s="5"/>
      <c r="D139" s="26"/>
      <c r="E139" s="51"/>
      <c r="F139" s="53"/>
      <c r="G139" s="49"/>
      <c r="H139" s="49"/>
      <c r="I139" s="49"/>
      <c r="J139" s="49"/>
      <c r="K139" s="49"/>
      <c r="L139" s="49"/>
      <c r="M139" s="49"/>
      <c r="N139" s="49"/>
      <c r="O139" s="49"/>
      <c r="P139" s="56"/>
      <c r="Q139" s="70"/>
      <c r="R139" s="61"/>
      <c r="S139" s="60"/>
      <c r="T139" s="62">
        <f>$G139+$H139+$L139+IF(ISBLANK($E139),0,$F139*VLOOKUP($E139,'INFO_Materials recyclability'!$I$6:$M$14,2,0))</f>
        <v>0</v>
      </c>
      <c r="U139" s="62">
        <f>$I139+$J139+$K139+$M139+$N139+$O139+$P139+$Q139+$R139+IF(ISBLANK($E139),0,$F139*(1-VLOOKUP($E139,'INFO_Materials recyclability'!$I$6:$M$14,2,0)))</f>
        <v>0</v>
      </c>
      <c r="V139" s="62">
        <f>$G139+$H139+$K139+IF(ISBLANK($E139),0,$F139*VLOOKUP($E139,'INFO_Materials recyclability'!$I$6:$M$14,3,0))</f>
        <v>0</v>
      </c>
      <c r="W139" s="62">
        <f>$I139+$J139+$L139+$M139+$N139+$O139+$P139+$Q139+$R139+IF(ISBLANK($E139),0,$F139*(1-VLOOKUP($E139,'INFO_Materials recyclability'!$I$6:$M$14,3,0)))</f>
        <v>0</v>
      </c>
      <c r="X139" s="62">
        <f>$G139+$H139+$I139+IF(ISBLANK($E139),0,$F139*VLOOKUP($E139,'INFO_Materials recyclability'!$I$6:$M$14,4,0))</f>
        <v>0</v>
      </c>
      <c r="Y139" s="62">
        <f>$J139+$K139+$L139+$M139+$N139+$O139+$P139+$Q139+$R139+IF(ISBLANK($E139),0,$F139*(1-VLOOKUP($E139,'INFO_Materials recyclability'!$I$6:$M$14,4,0)))</f>
        <v>0</v>
      </c>
      <c r="Z139" s="62">
        <f>$G139+$H139+$I139+$J139+IF(ISBLANK($E139),0,$F139*VLOOKUP($E139,'INFO_Materials recyclability'!$I$6:$M$14,5,0))</f>
        <v>0</v>
      </c>
      <c r="AA139" s="62">
        <f>$K139+$L139+$M139+$N139+$O139+$P139+$Q139+$R139+IF(ISBLANK($E139),0,$F139*(1-VLOOKUP($E139,'INFO_Materials recyclability'!$I$6:$M$14,5,0)))</f>
        <v>0</v>
      </c>
    </row>
    <row r="140" spans="2:27" x14ac:dyDescent="0.35">
      <c r="B140" s="5"/>
      <c r="C140" s="5"/>
      <c r="D140" s="26"/>
      <c r="E140" s="51"/>
      <c r="F140" s="53"/>
      <c r="G140" s="49"/>
      <c r="H140" s="49"/>
      <c r="I140" s="49"/>
      <c r="J140" s="49"/>
      <c r="K140" s="49"/>
      <c r="L140" s="49"/>
      <c r="M140" s="49"/>
      <c r="N140" s="49"/>
      <c r="O140" s="49"/>
      <c r="P140" s="56"/>
      <c r="Q140" s="70"/>
      <c r="R140" s="61"/>
      <c r="S140" s="60"/>
      <c r="T140" s="62">
        <f>$G140+$H140+$L140+IF(ISBLANK($E140),0,$F140*VLOOKUP($E140,'INFO_Materials recyclability'!$I$6:$M$14,2,0))</f>
        <v>0</v>
      </c>
      <c r="U140" s="62">
        <f>$I140+$J140+$K140+$M140+$N140+$O140+$P140+$Q140+$R140+IF(ISBLANK($E140),0,$F140*(1-VLOOKUP($E140,'INFO_Materials recyclability'!$I$6:$M$14,2,0)))</f>
        <v>0</v>
      </c>
      <c r="V140" s="62">
        <f>$G140+$H140+$K140+IF(ISBLANK($E140),0,$F140*VLOOKUP($E140,'INFO_Materials recyclability'!$I$6:$M$14,3,0))</f>
        <v>0</v>
      </c>
      <c r="W140" s="62">
        <f>$I140+$J140+$L140+$M140+$N140+$O140+$P140+$Q140+$R140+IF(ISBLANK($E140),0,$F140*(1-VLOOKUP($E140,'INFO_Materials recyclability'!$I$6:$M$14,3,0)))</f>
        <v>0</v>
      </c>
      <c r="X140" s="62">
        <f>$G140+$H140+$I140+IF(ISBLANK($E140),0,$F140*VLOOKUP($E140,'INFO_Materials recyclability'!$I$6:$M$14,4,0))</f>
        <v>0</v>
      </c>
      <c r="Y140" s="62">
        <f>$J140+$K140+$L140+$M140+$N140+$O140+$P140+$Q140+$R140+IF(ISBLANK($E140),0,$F140*(1-VLOOKUP($E140,'INFO_Materials recyclability'!$I$6:$M$14,4,0)))</f>
        <v>0</v>
      </c>
      <c r="Z140" s="62">
        <f>$G140+$H140+$I140+$J140+IF(ISBLANK($E140),0,$F140*VLOOKUP($E140,'INFO_Materials recyclability'!$I$6:$M$14,5,0))</f>
        <v>0</v>
      </c>
      <c r="AA140" s="62">
        <f>$K140+$L140+$M140+$N140+$O140+$P140+$Q140+$R140+IF(ISBLANK($E140),0,$F140*(1-VLOOKUP($E140,'INFO_Materials recyclability'!$I$6:$M$14,5,0)))</f>
        <v>0</v>
      </c>
    </row>
    <row r="141" spans="2:27" x14ac:dyDescent="0.35">
      <c r="B141" s="5"/>
      <c r="C141" s="5"/>
      <c r="D141" s="26"/>
      <c r="E141" s="51"/>
      <c r="F141" s="53"/>
      <c r="G141" s="49"/>
      <c r="H141" s="49"/>
      <c r="I141" s="49"/>
      <c r="J141" s="49"/>
      <c r="K141" s="49"/>
      <c r="L141" s="49"/>
      <c r="M141" s="49"/>
      <c r="N141" s="49"/>
      <c r="O141" s="49"/>
      <c r="P141" s="56"/>
      <c r="Q141" s="70"/>
      <c r="R141" s="61"/>
      <c r="S141" s="60"/>
      <c r="T141" s="62">
        <f>$G141+$H141+$L141+IF(ISBLANK($E141),0,$F141*VLOOKUP($E141,'INFO_Materials recyclability'!$I$6:$M$14,2,0))</f>
        <v>0</v>
      </c>
      <c r="U141" s="62">
        <f>$I141+$J141+$K141+$M141+$N141+$O141+$P141+$Q141+$R141+IF(ISBLANK($E141),0,$F141*(1-VLOOKUP($E141,'INFO_Materials recyclability'!$I$6:$M$14,2,0)))</f>
        <v>0</v>
      </c>
      <c r="V141" s="62">
        <f>$G141+$H141+$K141+IF(ISBLANK($E141),0,$F141*VLOOKUP($E141,'INFO_Materials recyclability'!$I$6:$M$14,3,0))</f>
        <v>0</v>
      </c>
      <c r="W141" s="62">
        <f>$I141+$J141+$L141+$M141+$N141+$O141+$P141+$Q141+$R141+IF(ISBLANK($E141),0,$F141*(1-VLOOKUP($E141,'INFO_Materials recyclability'!$I$6:$M$14,3,0)))</f>
        <v>0</v>
      </c>
      <c r="X141" s="62">
        <f>$G141+$H141+$I141+IF(ISBLANK($E141),0,$F141*VLOOKUP($E141,'INFO_Materials recyclability'!$I$6:$M$14,4,0))</f>
        <v>0</v>
      </c>
      <c r="Y141" s="62">
        <f>$J141+$K141+$L141+$M141+$N141+$O141+$P141+$Q141+$R141+IF(ISBLANK($E141),0,$F141*(1-VLOOKUP($E141,'INFO_Materials recyclability'!$I$6:$M$14,4,0)))</f>
        <v>0</v>
      </c>
      <c r="Z141" s="62">
        <f>$G141+$H141+$I141+$J141+IF(ISBLANK($E141),0,$F141*VLOOKUP($E141,'INFO_Materials recyclability'!$I$6:$M$14,5,0))</f>
        <v>0</v>
      </c>
      <c r="AA141" s="62">
        <f>$K141+$L141+$M141+$N141+$O141+$P141+$Q141+$R141+IF(ISBLANK($E141),0,$F141*(1-VLOOKUP($E141,'INFO_Materials recyclability'!$I$6:$M$14,5,0)))</f>
        <v>0</v>
      </c>
    </row>
    <row r="142" spans="2:27" x14ac:dyDescent="0.35">
      <c r="B142" s="5"/>
      <c r="C142" s="5"/>
      <c r="D142" s="26"/>
      <c r="E142" s="51"/>
      <c r="F142" s="53"/>
      <c r="G142" s="49"/>
      <c r="H142" s="49"/>
      <c r="I142" s="49"/>
      <c r="J142" s="49"/>
      <c r="K142" s="49"/>
      <c r="L142" s="49"/>
      <c r="M142" s="49"/>
      <c r="N142" s="49"/>
      <c r="O142" s="49"/>
      <c r="P142" s="56"/>
      <c r="Q142" s="70"/>
      <c r="R142" s="61"/>
      <c r="S142" s="60"/>
      <c r="T142" s="62">
        <f>$G142+$H142+$L142+IF(ISBLANK($E142),0,$F142*VLOOKUP($E142,'INFO_Materials recyclability'!$I$6:$M$14,2,0))</f>
        <v>0</v>
      </c>
      <c r="U142" s="62">
        <f>$I142+$J142+$K142+$M142+$N142+$O142+$P142+$Q142+$R142+IF(ISBLANK($E142),0,$F142*(1-VLOOKUP($E142,'INFO_Materials recyclability'!$I$6:$M$14,2,0)))</f>
        <v>0</v>
      </c>
      <c r="V142" s="62">
        <f>$G142+$H142+$K142+IF(ISBLANK($E142),0,$F142*VLOOKUP($E142,'INFO_Materials recyclability'!$I$6:$M$14,3,0))</f>
        <v>0</v>
      </c>
      <c r="W142" s="62">
        <f>$I142+$J142+$L142+$M142+$N142+$O142+$P142+$Q142+$R142+IF(ISBLANK($E142),0,$F142*(1-VLOOKUP($E142,'INFO_Materials recyclability'!$I$6:$M$14,3,0)))</f>
        <v>0</v>
      </c>
      <c r="X142" s="62">
        <f>$G142+$H142+$I142+IF(ISBLANK($E142),0,$F142*VLOOKUP($E142,'INFO_Materials recyclability'!$I$6:$M$14,4,0))</f>
        <v>0</v>
      </c>
      <c r="Y142" s="62">
        <f>$J142+$K142+$L142+$M142+$N142+$O142+$P142+$Q142+$R142+IF(ISBLANK($E142),0,$F142*(1-VLOOKUP($E142,'INFO_Materials recyclability'!$I$6:$M$14,4,0)))</f>
        <v>0</v>
      </c>
      <c r="Z142" s="62">
        <f>$G142+$H142+$I142+$J142+IF(ISBLANK($E142),0,$F142*VLOOKUP($E142,'INFO_Materials recyclability'!$I$6:$M$14,5,0))</f>
        <v>0</v>
      </c>
      <c r="AA142" s="62">
        <f>$K142+$L142+$M142+$N142+$O142+$P142+$Q142+$R142+IF(ISBLANK($E142),0,$F142*(1-VLOOKUP($E142,'INFO_Materials recyclability'!$I$6:$M$14,5,0)))</f>
        <v>0</v>
      </c>
    </row>
    <row r="143" spans="2:27" x14ac:dyDescent="0.35">
      <c r="B143" s="5"/>
      <c r="C143" s="5"/>
      <c r="D143" s="26"/>
      <c r="E143" s="51"/>
      <c r="F143" s="53"/>
      <c r="G143" s="49"/>
      <c r="H143" s="49"/>
      <c r="I143" s="49"/>
      <c r="J143" s="49"/>
      <c r="K143" s="49"/>
      <c r="L143" s="49"/>
      <c r="M143" s="49"/>
      <c r="N143" s="49"/>
      <c r="O143" s="49"/>
      <c r="P143" s="56"/>
      <c r="Q143" s="70"/>
      <c r="R143" s="61"/>
      <c r="S143" s="60"/>
      <c r="T143" s="62">
        <f>$G143+$H143+$L143+IF(ISBLANK($E143),0,$F143*VLOOKUP($E143,'INFO_Materials recyclability'!$I$6:$M$14,2,0))</f>
        <v>0</v>
      </c>
      <c r="U143" s="62">
        <f>$I143+$J143+$K143+$M143+$N143+$O143+$P143+$Q143+$R143+IF(ISBLANK($E143),0,$F143*(1-VLOOKUP($E143,'INFO_Materials recyclability'!$I$6:$M$14,2,0)))</f>
        <v>0</v>
      </c>
      <c r="V143" s="62">
        <f>$G143+$H143+$K143+IF(ISBLANK($E143),0,$F143*VLOOKUP($E143,'INFO_Materials recyclability'!$I$6:$M$14,3,0))</f>
        <v>0</v>
      </c>
      <c r="W143" s="62">
        <f>$I143+$J143+$L143+$M143+$N143+$O143+$P143+$Q143+$R143+IF(ISBLANK($E143),0,$F143*(1-VLOOKUP($E143,'INFO_Materials recyclability'!$I$6:$M$14,3,0)))</f>
        <v>0</v>
      </c>
      <c r="X143" s="62">
        <f>$G143+$H143+$I143+IF(ISBLANK($E143),0,$F143*VLOOKUP($E143,'INFO_Materials recyclability'!$I$6:$M$14,4,0))</f>
        <v>0</v>
      </c>
      <c r="Y143" s="62">
        <f>$J143+$K143+$L143+$M143+$N143+$O143+$P143+$Q143+$R143+IF(ISBLANK($E143),0,$F143*(1-VLOOKUP($E143,'INFO_Materials recyclability'!$I$6:$M$14,4,0)))</f>
        <v>0</v>
      </c>
      <c r="Z143" s="62">
        <f>$G143+$H143+$I143+$J143+IF(ISBLANK($E143),0,$F143*VLOOKUP($E143,'INFO_Materials recyclability'!$I$6:$M$14,5,0))</f>
        <v>0</v>
      </c>
      <c r="AA143" s="62">
        <f>$K143+$L143+$M143+$N143+$O143+$P143+$Q143+$R143+IF(ISBLANK($E143),0,$F143*(1-VLOOKUP($E143,'INFO_Materials recyclability'!$I$6:$M$14,5,0)))</f>
        <v>0</v>
      </c>
    </row>
    <row r="144" spans="2:27" x14ac:dyDescent="0.35">
      <c r="B144" s="5"/>
      <c r="C144" s="5"/>
      <c r="D144" s="26"/>
      <c r="E144" s="51"/>
      <c r="F144" s="53"/>
      <c r="G144" s="49"/>
      <c r="H144" s="49"/>
      <c r="I144" s="49"/>
      <c r="J144" s="49"/>
      <c r="K144" s="49"/>
      <c r="L144" s="49"/>
      <c r="M144" s="49"/>
      <c r="N144" s="49"/>
      <c r="O144" s="49"/>
      <c r="P144" s="56"/>
      <c r="Q144" s="70"/>
      <c r="R144" s="61"/>
      <c r="S144" s="60"/>
      <c r="T144" s="62">
        <f>$G144+$H144+$L144+IF(ISBLANK($E144),0,$F144*VLOOKUP($E144,'INFO_Materials recyclability'!$I$6:$M$14,2,0))</f>
        <v>0</v>
      </c>
      <c r="U144" s="62">
        <f>$I144+$J144+$K144+$M144+$N144+$O144+$P144+$Q144+$R144+IF(ISBLANK($E144),0,$F144*(1-VLOOKUP($E144,'INFO_Materials recyclability'!$I$6:$M$14,2,0)))</f>
        <v>0</v>
      </c>
      <c r="V144" s="62">
        <f>$G144+$H144+$K144+IF(ISBLANK($E144),0,$F144*VLOOKUP($E144,'INFO_Materials recyclability'!$I$6:$M$14,3,0))</f>
        <v>0</v>
      </c>
      <c r="W144" s="62">
        <f>$I144+$J144+$L144+$M144+$N144+$O144+$P144+$Q144+$R144+IF(ISBLANK($E144),0,$F144*(1-VLOOKUP($E144,'INFO_Materials recyclability'!$I$6:$M$14,3,0)))</f>
        <v>0</v>
      </c>
      <c r="X144" s="62">
        <f>$G144+$H144+$I144+IF(ISBLANK($E144),0,$F144*VLOOKUP($E144,'INFO_Materials recyclability'!$I$6:$M$14,4,0))</f>
        <v>0</v>
      </c>
      <c r="Y144" s="62">
        <f>$J144+$K144+$L144+$M144+$N144+$O144+$P144+$Q144+$R144+IF(ISBLANK($E144),0,$F144*(1-VLOOKUP($E144,'INFO_Materials recyclability'!$I$6:$M$14,4,0)))</f>
        <v>0</v>
      </c>
      <c r="Z144" s="62">
        <f>$G144+$H144+$I144+$J144+IF(ISBLANK($E144),0,$F144*VLOOKUP($E144,'INFO_Materials recyclability'!$I$6:$M$14,5,0))</f>
        <v>0</v>
      </c>
      <c r="AA144" s="62">
        <f>$K144+$L144+$M144+$N144+$O144+$P144+$Q144+$R144+IF(ISBLANK($E144),0,$F144*(1-VLOOKUP($E144,'INFO_Materials recyclability'!$I$6:$M$14,5,0)))</f>
        <v>0</v>
      </c>
    </row>
    <row r="145" spans="2:27" x14ac:dyDescent="0.35">
      <c r="B145" s="5"/>
      <c r="C145" s="5"/>
      <c r="D145" s="26"/>
      <c r="E145" s="51"/>
      <c r="F145" s="53"/>
      <c r="G145" s="49"/>
      <c r="H145" s="49"/>
      <c r="I145" s="49"/>
      <c r="J145" s="49"/>
      <c r="K145" s="49"/>
      <c r="L145" s="49"/>
      <c r="M145" s="49"/>
      <c r="N145" s="49"/>
      <c r="O145" s="49"/>
      <c r="P145" s="56"/>
      <c r="Q145" s="70"/>
      <c r="R145" s="61"/>
      <c r="S145" s="60"/>
      <c r="T145" s="62">
        <f>$G145+$H145+$L145+IF(ISBLANK($E145),0,$F145*VLOOKUP($E145,'INFO_Materials recyclability'!$I$6:$M$14,2,0))</f>
        <v>0</v>
      </c>
      <c r="U145" s="62">
        <f>$I145+$J145+$K145+$M145+$N145+$O145+$P145+$Q145+$R145+IF(ISBLANK($E145),0,$F145*(1-VLOOKUP($E145,'INFO_Materials recyclability'!$I$6:$M$14,2,0)))</f>
        <v>0</v>
      </c>
      <c r="V145" s="62">
        <f>$G145+$H145+$K145+IF(ISBLANK($E145),0,$F145*VLOOKUP($E145,'INFO_Materials recyclability'!$I$6:$M$14,3,0))</f>
        <v>0</v>
      </c>
      <c r="W145" s="62">
        <f>$I145+$J145+$L145+$M145+$N145+$O145+$P145+$Q145+$R145+IF(ISBLANK($E145),0,$F145*(1-VLOOKUP($E145,'INFO_Materials recyclability'!$I$6:$M$14,3,0)))</f>
        <v>0</v>
      </c>
      <c r="X145" s="62">
        <f>$G145+$H145+$I145+IF(ISBLANK($E145),0,$F145*VLOOKUP($E145,'INFO_Materials recyclability'!$I$6:$M$14,4,0))</f>
        <v>0</v>
      </c>
      <c r="Y145" s="62">
        <f>$J145+$K145+$L145+$M145+$N145+$O145+$P145+$Q145+$R145+IF(ISBLANK($E145),0,$F145*(1-VLOOKUP($E145,'INFO_Materials recyclability'!$I$6:$M$14,4,0)))</f>
        <v>0</v>
      </c>
      <c r="Z145" s="62">
        <f>$G145+$H145+$I145+$J145+IF(ISBLANK($E145),0,$F145*VLOOKUP($E145,'INFO_Materials recyclability'!$I$6:$M$14,5,0))</f>
        <v>0</v>
      </c>
      <c r="AA145" s="62">
        <f>$K145+$L145+$M145+$N145+$O145+$P145+$Q145+$R145+IF(ISBLANK($E145),0,$F145*(1-VLOOKUP($E145,'INFO_Materials recyclability'!$I$6:$M$14,5,0)))</f>
        <v>0</v>
      </c>
    </row>
    <row r="146" spans="2:27" x14ac:dyDescent="0.35">
      <c r="B146" s="5"/>
      <c r="C146" s="5"/>
      <c r="D146" s="26"/>
      <c r="E146" s="51"/>
      <c r="F146" s="53"/>
      <c r="G146" s="49"/>
      <c r="H146" s="49"/>
      <c r="I146" s="49"/>
      <c r="J146" s="49"/>
      <c r="K146" s="49"/>
      <c r="L146" s="49"/>
      <c r="M146" s="49"/>
      <c r="N146" s="49"/>
      <c r="O146" s="49"/>
      <c r="P146" s="56"/>
      <c r="Q146" s="70"/>
      <c r="R146" s="61"/>
      <c r="S146" s="60"/>
      <c r="T146" s="62">
        <f>$G146+$H146+$L146+IF(ISBLANK($E146),0,$F146*VLOOKUP($E146,'INFO_Materials recyclability'!$I$6:$M$14,2,0))</f>
        <v>0</v>
      </c>
      <c r="U146" s="62">
        <f>$I146+$J146+$K146+$M146+$N146+$O146+$P146+$Q146+$R146+IF(ISBLANK($E146),0,$F146*(1-VLOOKUP($E146,'INFO_Materials recyclability'!$I$6:$M$14,2,0)))</f>
        <v>0</v>
      </c>
      <c r="V146" s="62">
        <f>$G146+$H146+$K146+IF(ISBLANK($E146),0,$F146*VLOOKUP($E146,'INFO_Materials recyclability'!$I$6:$M$14,3,0))</f>
        <v>0</v>
      </c>
      <c r="W146" s="62">
        <f>$I146+$J146+$L146+$M146+$N146+$O146+$P146+$Q146+$R146+IF(ISBLANK($E146),0,$F146*(1-VLOOKUP($E146,'INFO_Materials recyclability'!$I$6:$M$14,3,0)))</f>
        <v>0</v>
      </c>
      <c r="X146" s="62">
        <f>$G146+$H146+$I146+IF(ISBLANK($E146),0,$F146*VLOOKUP($E146,'INFO_Materials recyclability'!$I$6:$M$14,4,0))</f>
        <v>0</v>
      </c>
      <c r="Y146" s="62">
        <f>$J146+$K146+$L146+$M146+$N146+$O146+$P146+$Q146+$R146+IF(ISBLANK($E146),0,$F146*(1-VLOOKUP($E146,'INFO_Materials recyclability'!$I$6:$M$14,4,0)))</f>
        <v>0</v>
      </c>
      <c r="Z146" s="62">
        <f>$G146+$H146+$I146+$J146+IF(ISBLANK($E146),0,$F146*VLOOKUP($E146,'INFO_Materials recyclability'!$I$6:$M$14,5,0))</f>
        <v>0</v>
      </c>
      <c r="AA146" s="62">
        <f>$K146+$L146+$M146+$N146+$O146+$P146+$Q146+$R146+IF(ISBLANK($E146),0,$F146*(1-VLOOKUP($E146,'INFO_Materials recyclability'!$I$6:$M$14,5,0)))</f>
        <v>0</v>
      </c>
    </row>
    <row r="147" spans="2:27" x14ac:dyDescent="0.35">
      <c r="B147" s="5"/>
      <c r="C147" s="5"/>
      <c r="D147" s="26"/>
      <c r="E147" s="51"/>
      <c r="F147" s="53"/>
      <c r="G147" s="49"/>
      <c r="H147" s="49"/>
      <c r="I147" s="49"/>
      <c r="J147" s="49"/>
      <c r="K147" s="49"/>
      <c r="L147" s="49"/>
      <c r="M147" s="49"/>
      <c r="N147" s="49"/>
      <c r="O147" s="49"/>
      <c r="P147" s="56"/>
      <c r="Q147" s="70"/>
      <c r="R147" s="61"/>
      <c r="S147" s="60"/>
      <c r="T147" s="62">
        <f>$G147+$H147+$L147+IF(ISBLANK($E147),0,$F147*VLOOKUP($E147,'INFO_Materials recyclability'!$I$6:$M$14,2,0))</f>
        <v>0</v>
      </c>
      <c r="U147" s="62">
        <f>$I147+$J147+$K147+$M147+$N147+$O147+$P147+$Q147+$R147+IF(ISBLANK($E147),0,$F147*(1-VLOOKUP($E147,'INFO_Materials recyclability'!$I$6:$M$14,2,0)))</f>
        <v>0</v>
      </c>
      <c r="V147" s="62">
        <f>$G147+$H147+$K147+IF(ISBLANK($E147),0,$F147*VLOOKUP($E147,'INFO_Materials recyclability'!$I$6:$M$14,3,0))</f>
        <v>0</v>
      </c>
      <c r="W147" s="62">
        <f>$I147+$J147+$L147+$M147+$N147+$O147+$P147+$Q147+$R147+IF(ISBLANK($E147),0,$F147*(1-VLOOKUP($E147,'INFO_Materials recyclability'!$I$6:$M$14,3,0)))</f>
        <v>0</v>
      </c>
      <c r="X147" s="62">
        <f>$G147+$H147+$I147+IF(ISBLANK($E147),0,$F147*VLOOKUP($E147,'INFO_Materials recyclability'!$I$6:$M$14,4,0))</f>
        <v>0</v>
      </c>
      <c r="Y147" s="62">
        <f>$J147+$K147+$L147+$M147+$N147+$O147+$P147+$Q147+$R147+IF(ISBLANK($E147),0,$F147*(1-VLOOKUP($E147,'INFO_Materials recyclability'!$I$6:$M$14,4,0)))</f>
        <v>0</v>
      </c>
      <c r="Z147" s="62">
        <f>$G147+$H147+$I147+$J147+IF(ISBLANK($E147),0,$F147*VLOOKUP($E147,'INFO_Materials recyclability'!$I$6:$M$14,5,0))</f>
        <v>0</v>
      </c>
      <c r="AA147" s="62">
        <f>$K147+$L147+$M147+$N147+$O147+$P147+$Q147+$R147+IF(ISBLANK($E147),0,$F147*(1-VLOOKUP($E147,'INFO_Materials recyclability'!$I$6:$M$14,5,0)))</f>
        <v>0</v>
      </c>
    </row>
    <row r="148" spans="2:27" x14ac:dyDescent="0.35">
      <c r="B148" s="5"/>
      <c r="C148" s="5"/>
      <c r="D148" s="26"/>
      <c r="E148" s="51"/>
      <c r="F148" s="53"/>
      <c r="G148" s="49"/>
      <c r="H148" s="49"/>
      <c r="I148" s="49"/>
      <c r="J148" s="49"/>
      <c r="K148" s="49"/>
      <c r="L148" s="49"/>
      <c r="M148" s="49"/>
      <c r="N148" s="49"/>
      <c r="O148" s="49"/>
      <c r="P148" s="56"/>
      <c r="Q148" s="70"/>
      <c r="R148" s="61"/>
      <c r="S148" s="60"/>
      <c r="T148" s="62">
        <f>$G148+$H148+$L148+IF(ISBLANK($E148),0,$F148*VLOOKUP($E148,'INFO_Materials recyclability'!$I$6:$M$14,2,0))</f>
        <v>0</v>
      </c>
      <c r="U148" s="62">
        <f>$I148+$J148+$K148+$M148+$N148+$O148+$P148+$Q148+$R148+IF(ISBLANK($E148),0,$F148*(1-VLOOKUP($E148,'INFO_Materials recyclability'!$I$6:$M$14,2,0)))</f>
        <v>0</v>
      </c>
      <c r="V148" s="62">
        <f>$G148+$H148+$K148+IF(ISBLANK($E148),0,$F148*VLOOKUP($E148,'INFO_Materials recyclability'!$I$6:$M$14,3,0))</f>
        <v>0</v>
      </c>
      <c r="W148" s="62">
        <f>$I148+$J148+$L148+$M148+$N148+$O148+$P148+$Q148+$R148+IF(ISBLANK($E148),0,$F148*(1-VLOOKUP($E148,'INFO_Materials recyclability'!$I$6:$M$14,3,0)))</f>
        <v>0</v>
      </c>
      <c r="X148" s="62">
        <f>$G148+$H148+$I148+IF(ISBLANK($E148),0,$F148*VLOOKUP($E148,'INFO_Materials recyclability'!$I$6:$M$14,4,0))</f>
        <v>0</v>
      </c>
      <c r="Y148" s="62">
        <f>$J148+$K148+$L148+$M148+$N148+$O148+$P148+$Q148+$R148+IF(ISBLANK($E148),0,$F148*(1-VLOOKUP($E148,'INFO_Materials recyclability'!$I$6:$M$14,4,0)))</f>
        <v>0</v>
      </c>
      <c r="Z148" s="62">
        <f>$G148+$H148+$I148+$J148+IF(ISBLANK($E148),0,$F148*VLOOKUP($E148,'INFO_Materials recyclability'!$I$6:$M$14,5,0))</f>
        <v>0</v>
      </c>
      <c r="AA148" s="62">
        <f>$K148+$L148+$M148+$N148+$O148+$P148+$Q148+$R148+IF(ISBLANK($E148),0,$F148*(1-VLOOKUP($E148,'INFO_Materials recyclability'!$I$6:$M$14,5,0)))</f>
        <v>0</v>
      </c>
    </row>
    <row r="149" spans="2:27" x14ac:dyDescent="0.35">
      <c r="B149" s="5"/>
      <c r="C149" s="5"/>
      <c r="D149" s="26"/>
      <c r="E149" s="51"/>
      <c r="F149" s="53"/>
      <c r="G149" s="49"/>
      <c r="H149" s="49"/>
      <c r="I149" s="49"/>
      <c r="J149" s="49"/>
      <c r="K149" s="49"/>
      <c r="L149" s="49"/>
      <c r="M149" s="49"/>
      <c r="N149" s="49"/>
      <c r="O149" s="49"/>
      <c r="P149" s="56"/>
      <c r="Q149" s="70"/>
      <c r="R149" s="61"/>
      <c r="S149" s="60"/>
      <c r="T149" s="62">
        <f>$G149+$H149+$L149+IF(ISBLANK($E149),0,$F149*VLOOKUP($E149,'INFO_Materials recyclability'!$I$6:$M$14,2,0))</f>
        <v>0</v>
      </c>
      <c r="U149" s="62">
        <f>$I149+$J149+$K149+$M149+$N149+$O149+$P149+$Q149+$R149+IF(ISBLANK($E149),0,$F149*(1-VLOOKUP($E149,'INFO_Materials recyclability'!$I$6:$M$14,2,0)))</f>
        <v>0</v>
      </c>
      <c r="V149" s="62">
        <f>$G149+$H149+$K149+IF(ISBLANK($E149),0,$F149*VLOOKUP($E149,'INFO_Materials recyclability'!$I$6:$M$14,3,0))</f>
        <v>0</v>
      </c>
      <c r="W149" s="62">
        <f>$I149+$J149+$L149+$M149+$N149+$O149+$P149+$Q149+$R149+IF(ISBLANK($E149),0,$F149*(1-VLOOKUP($E149,'INFO_Materials recyclability'!$I$6:$M$14,3,0)))</f>
        <v>0</v>
      </c>
      <c r="X149" s="62">
        <f>$G149+$H149+$I149+IF(ISBLANK($E149),0,$F149*VLOOKUP($E149,'INFO_Materials recyclability'!$I$6:$M$14,4,0))</f>
        <v>0</v>
      </c>
      <c r="Y149" s="62">
        <f>$J149+$K149+$L149+$M149+$N149+$O149+$P149+$Q149+$R149+IF(ISBLANK($E149),0,$F149*(1-VLOOKUP($E149,'INFO_Materials recyclability'!$I$6:$M$14,4,0)))</f>
        <v>0</v>
      </c>
      <c r="Z149" s="62">
        <f>$G149+$H149+$I149+$J149+IF(ISBLANK($E149),0,$F149*VLOOKUP($E149,'INFO_Materials recyclability'!$I$6:$M$14,5,0))</f>
        <v>0</v>
      </c>
      <c r="AA149" s="62">
        <f>$K149+$L149+$M149+$N149+$O149+$P149+$Q149+$R149+IF(ISBLANK($E149),0,$F149*(1-VLOOKUP($E149,'INFO_Materials recyclability'!$I$6:$M$14,5,0)))</f>
        <v>0</v>
      </c>
    </row>
    <row r="150" spans="2:27" x14ac:dyDescent="0.35">
      <c r="B150" s="5"/>
      <c r="C150" s="5"/>
      <c r="D150" s="26"/>
      <c r="E150" s="51"/>
      <c r="F150" s="53"/>
      <c r="G150" s="49"/>
      <c r="H150" s="49"/>
      <c r="I150" s="49"/>
      <c r="J150" s="49"/>
      <c r="K150" s="49"/>
      <c r="L150" s="49"/>
      <c r="M150" s="49"/>
      <c r="N150" s="49"/>
      <c r="O150" s="49"/>
      <c r="P150" s="56"/>
      <c r="Q150" s="70"/>
      <c r="R150" s="61"/>
      <c r="S150" s="60"/>
      <c r="T150" s="62">
        <f>$G150+$H150+$L150+IF(ISBLANK($E150),0,$F150*VLOOKUP($E150,'INFO_Materials recyclability'!$I$6:$M$14,2,0))</f>
        <v>0</v>
      </c>
      <c r="U150" s="62">
        <f>$I150+$J150+$K150+$M150+$N150+$O150+$P150+$Q150+$R150+IF(ISBLANK($E150),0,$F150*(1-VLOOKUP($E150,'INFO_Materials recyclability'!$I$6:$M$14,2,0)))</f>
        <v>0</v>
      </c>
      <c r="V150" s="62">
        <f>$G150+$H150+$K150+IF(ISBLANK($E150),0,$F150*VLOOKUP($E150,'INFO_Materials recyclability'!$I$6:$M$14,3,0))</f>
        <v>0</v>
      </c>
      <c r="W150" s="62">
        <f>$I150+$J150+$L150+$M150+$N150+$O150+$P150+$Q150+$R150+IF(ISBLANK($E150),0,$F150*(1-VLOOKUP($E150,'INFO_Materials recyclability'!$I$6:$M$14,3,0)))</f>
        <v>0</v>
      </c>
      <c r="X150" s="62">
        <f>$G150+$H150+$I150+IF(ISBLANK($E150),0,$F150*VLOOKUP($E150,'INFO_Materials recyclability'!$I$6:$M$14,4,0))</f>
        <v>0</v>
      </c>
      <c r="Y150" s="62">
        <f>$J150+$K150+$L150+$M150+$N150+$O150+$P150+$Q150+$R150+IF(ISBLANK($E150),0,$F150*(1-VLOOKUP($E150,'INFO_Materials recyclability'!$I$6:$M$14,4,0)))</f>
        <v>0</v>
      </c>
      <c r="Z150" s="62">
        <f>$G150+$H150+$I150+$J150+IF(ISBLANK($E150),0,$F150*VLOOKUP($E150,'INFO_Materials recyclability'!$I$6:$M$14,5,0))</f>
        <v>0</v>
      </c>
      <c r="AA150" s="62">
        <f>$K150+$L150+$M150+$N150+$O150+$P150+$Q150+$R150+IF(ISBLANK($E150),0,$F150*(1-VLOOKUP($E150,'INFO_Materials recyclability'!$I$6:$M$14,5,0)))</f>
        <v>0</v>
      </c>
    </row>
    <row r="151" spans="2:27" x14ac:dyDescent="0.35">
      <c r="B151" s="5"/>
      <c r="C151" s="5"/>
      <c r="D151" s="26"/>
      <c r="E151" s="51"/>
      <c r="F151" s="53"/>
      <c r="G151" s="49"/>
      <c r="H151" s="49"/>
      <c r="I151" s="49"/>
      <c r="J151" s="49"/>
      <c r="K151" s="49"/>
      <c r="L151" s="49"/>
      <c r="M151" s="49"/>
      <c r="N151" s="49"/>
      <c r="O151" s="49"/>
      <c r="P151" s="56"/>
      <c r="Q151" s="70"/>
      <c r="R151" s="61"/>
      <c r="S151" s="60"/>
      <c r="T151" s="62">
        <f>$G151+$H151+$L151+IF(ISBLANK($E151),0,$F151*VLOOKUP($E151,'INFO_Materials recyclability'!$I$6:$M$14,2,0))</f>
        <v>0</v>
      </c>
      <c r="U151" s="62">
        <f>$I151+$J151+$K151+$M151+$N151+$O151+$P151+$Q151+$R151+IF(ISBLANK($E151),0,$F151*(1-VLOOKUP($E151,'INFO_Materials recyclability'!$I$6:$M$14,2,0)))</f>
        <v>0</v>
      </c>
      <c r="V151" s="62">
        <f>$G151+$H151+$K151+IF(ISBLANK($E151),0,$F151*VLOOKUP($E151,'INFO_Materials recyclability'!$I$6:$M$14,3,0))</f>
        <v>0</v>
      </c>
      <c r="W151" s="62">
        <f>$I151+$J151+$L151+$M151+$N151+$O151+$P151+$Q151+$R151+IF(ISBLANK($E151),0,$F151*(1-VLOOKUP($E151,'INFO_Materials recyclability'!$I$6:$M$14,3,0)))</f>
        <v>0</v>
      </c>
      <c r="X151" s="62">
        <f>$G151+$H151+$I151+IF(ISBLANK($E151),0,$F151*VLOOKUP($E151,'INFO_Materials recyclability'!$I$6:$M$14,4,0))</f>
        <v>0</v>
      </c>
      <c r="Y151" s="62">
        <f>$J151+$K151+$L151+$M151+$N151+$O151+$P151+$Q151+$R151+IF(ISBLANK($E151),0,$F151*(1-VLOOKUP($E151,'INFO_Materials recyclability'!$I$6:$M$14,4,0)))</f>
        <v>0</v>
      </c>
      <c r="Z151" s="62">
        <f>$G151+$H151+$I151+$J151+IF(ISBLANK($E151),0,$F151*VLOOKUP($E151,'INFO_Materials recyclability'!$I$6:$M$14,5,0))</f>
        <v>0</v>
      </c>
      <c r="AA151" s="62">
        <f>$K151+$L151+$M151+$N151+$O151+$P151+$Q151+$R151+IF(ISBLANK($E151),0,$F151*(1-VLOOKUP($E151,'INFO_Materials recyclability'!$I$6:$M$14,5,0)))</f>
        <v>0</v>
      </c>
    </row>
    <row r="152" spans="2:27" x14ac:dyDescent="0.35">
      <c r="B152" s="5"/>
      <c r="C152" s="5"/>
      <c r="D152" s="26"/>
      <c r="E152" s="51"/>
      <c r="F152" s="53"/>
      <c r="G152" s="49"/>
      <c r="H152" s="49"/>
      <c r="I152" s="49"/>
      <c r="J152" s="49"/>
      <c r="K152" s="49"/>
      <c r="L152" s="49"/>
      <c r="M152" s="49"/>
      <c r="N152" s="49"/>
      <c r="O152" s="49"/>
      <c r="P152" s="56"/>
      <c r="Q152" s="70"/>
      <c r="R152" s="61"/>
      <c r="S152" s="60"/>
      <c r="T152" s="62">
        <f>$G152+$H152+$L152+IF(ISBLANK($E152),0,$F152*VLOOKUP($E152,'INFO_Materials recyclability'!$I$6:$M$14,2,0))</f>
        <v>0</v>
      </c>
      <c r="U152" s="62">
        <f>$I152+$J152+$K152+$M152+$N152+$O152+$P152+$Q152+$R152+IF(ISBLANK($E152),0,$F152*(1-VLOOKUP($E152,'INFO_Materials recyclability'!$I$6:$M$14,2,0)))</f>
        <v>0</v>
      </c>
      <c r="V152" s="62">
        <f>$G152+$H152+$K152+IF(ISBLANK($E152),0,$F152*VLOOKUP($E152,'INFO_Materials recyclability'!$I$6:$M$14,3,0))</f>
        <v>0</v>
      </c>
      <c r="W152" s="62">
        <f>$I152+$J152+$L152+$M152+$N152+$O152+$P152+$Q152+$R152+IF(ISBLANK($E152),0,$F152*(1-VLOOKUP($E152,'INFO_Materials recyclability'!$I$6:$M$14,3,0)))</f>
        <v>0</v>
      </c>
      <c r="X152" s="62">
        <f>$G152+$H152+$I152+IF(ISBLANK($E152),0,$F152*VLOOKUP($E152,'INFO_Materials recyclability'!$I$6:$M$14,4,0))</f>
        <v>0</v>
      </c>
      <c r="Y152" s="62">
        <f>$J152+$K152+$L152+$M152+$N152+$O152+$P152+$Q152+$R152+IF(ISBLANK($E152),0,$F152*(1-VLOOKUP($E152,'INFO_Materials recyclability'!$I$6:$M$14,4,0)))</f>
        <v>0</v>
      </c>
      <c r="Z152" s="62">
        <f>$G152+$H152+$I152+$J152+IF(ISBLANK($E152),0,$F152*VLOOKUP($E152,'INFO_Materials recyclability'!$I$6:$M$14,5,0))</f>
        <v>0</v>
      </c>
      <c r="AA152" s="62">
        <f>$K152+$L152+$M152+$N152+$O152+$P152+$Q152+$R152+IF(ISBLANK($E152),0,$F152*(1-VLOOKUP($E152,'INFO_Materials recyclability'!$I$6:$M$14,5,0)))</f>
        <v>0</v>
      </c>
    </row>
    <row r="153" spans="2:27" x14ac:dyDescent="0.35">
      <c r="B153" s="5"/>
      <c r="C153" s="5"/>
      <c r="D153" s="26"/>
      <c r="E153" s="51"/>
      <c r="F153" s="53"/>
      <c r="G153" s="49"/>
      <c r="H153" s="49"/>
      <c r="I153" s="49"/>
      <c r="J153" s="49"/>
      <c r="K153" s="49"/>
      <c r="L153" s="49"/>
      <c r="M153" s="49"/>
      <c r="N153" s="49"/>
      <c r="O153" s="49"/>
      <c r="P153" s="56"/>
      <c r="Q153" s="70"/>
      <c r="R153" s="61"/>
      <c r="S153" s="60"/>
      <c r="T153" s="62">
        <f>$G153+$H153+$L153+IF(ISBLANK($E153),0,$F153*VLOOKUP($E153,'INFO_Materials recyclability'!$I$6:$M$14,2,0))</f>
        <v>0</v>
      </c>
      <c r="U153" s="62">
        <f>$I153+$J153+$K153+$M153+$N153+$O153+$P153+$Q153+$R153+IF(ISBLANK($E153),0,$F153*(1-VLOOKUP($E153,'INFO_Materials recyclability'!$I$6:$M$14,2,0)))</f>
        <v>0</v>
      </c>
      <c r="V153" s="62">
        <f>$G153+$H153+$K153+IF(ISBLANK($E153),0,$F153*VLOOKUP($E153,'INFO_Materials recyclability'!$I$6:$M$14,3,0))</f>
        <v>0</v>
      </c>
      <c r="W153" s="62">
        <f>$I153+$J153+$L153+$M153+$N153+$O153+$P153+$Q153+$R153+IF(ISBLANK($E153),0,$F153*(1-VLOOKUP($E153,'INFO_Materials recyclability'!$I$6:$M$14,3,0)))</f>
        <v>0</v>
      </c>
      <c r="X153" s="62">
        <f>$G153+$H153+$I153+IF(ISBLANK($E153),0,$F153*VLOOKUP($E153,'INFO_Materials recyclability'!$I$6:$M$14,4,0))</f>
        <v>0</v>
      </c>
      <c r="Y153" s="62">
        <f>$J153+$K153+$L153+$M153+$N153+$O153+$P153+$Q153+$R153+IF(ISBLANK($E153),0,$F153*(1-VLOOKUP($E153,'INFO_Materials recyclability'!$I$6:$M$14,4,0)))</f>
        <v>0</v>
      </c>
      <c r="Z153" s="62">
        <f>$G153+$H153+$I153+$J153+IF(ISBLANK($E153),0,$F153*VLOOKUP($E153,'INFO_Materials recyclability'!$I$6:$M$14,5,0))</f>
        <v>0</v>
      </c>
      <c r="AA153" s="62">
        <f>$K153+$L153+$M153+$N153+$O153+$P153+$Q153+$R153+IF(ISBLANK($E153),0,$F153*(1-VLOOKUP($E153,'INFO_Materials recyclability'!$I$6:$M$14,5,0)))</f>
        <v>0</v>
      </c>
    </row>
    <row r="154" spans="2:27" x14ac:dyDescent="0.35">
      <c r="B154" s="5"/>
      <c r="C154" s="5"/>
      <c r="D154" s="26"/>
      <c r="E154" s="51"/>
      <c r="F154" s="53"/>
      <c r="G154" s="49"/>
      <c r="H154" s="49"/>
      <c r="I154" s="49"/>
      <c r="J154" s="49"/>
      <c r="K154" s="49"/>
      <c r="L154" s="49"/>
      <c r="M154" s="49"/>
      <c r="N154" s="49"/>
      <c r="O154" s="49"/>
      <c r="P154" s="56"/>
      <c r="Q154" s="70"/>
      <c r="R154" s="61"/>
      <c r="S154" s="60"/>
      <c r="T154" s="62">
        <f>$G154+$H154+$L154+IF(ISBLANK($E154),0,$F154*VLOOKUP($E154,'INFO_Materials recyclability'!$I$6:$M$14,2,0))</f>
        <v>0</v>
      </c>
      <c r="U154" s="62">
        <f>$I154+$J154+$K154+$M154+$N154+$O154+$P154+$Q154+$R154+IF(ISBLANK($E154),0,$F154*(1-VLOOKUP($E154,'INFO_Materials recyclability'!$I$6:$M$14,2,0)))</f>
        <v>0</v>
      </c>
      <c r="V154" s="62">
        <f>$G154+$H154+$K154+IF(ISBLANK($E154),0,$F154*VLOOKUP($E154,'INFO_Materials recyclability'!$I$6:$M$14,3,0))</f>
        <v>0</v>
      </c>
      <c r="W154" s="62">
        <f>$I154+$J154+$L154+$M154+$N154+$O154+$P154+$Q154+$R154+IF(ISBLANK($E154),0,$F154*(1-VLOOKUP($E154,'INFO_Materials recyclability'!$I$6:$M$14,3,0)))</f>
        <v>0</v>
      </c>
      <c r="X154" s="62">
        <f>$G154+$H154+$I154+IF(ISBLANK($E154),0,$F154*VLOOKUP($E154,'INFO_Materials recyclability'!$I$6:$M$14,4,0))</f>
        <v>0</v>
      </c>
      <c r="Y154" s="62">
        <f>$J154+$K154+$L154+$M154+$N154+$O154+$P154+$Q154+$R154+IF(ISBLANK($E154),0,$F154*(1-VLOOKUP($E154,'INFO_Materials recyclability'!$I$6:$M$14,4,0)))</f>
        <v>0</v>
      </c>
      <c r="Z154" s="62">
        <f>$G154+$H154+$I154+$J154+IF(ISBLANK($E154),0,$F154*VLOOKUP($E154,'INFO_Materials recyclability'!$I$6:$M$14,5,0))</f>
        <v>0</v>
      </c>
      <c r="AA154" s="62">
        <f>$K154+$L154+$M154+$N154+$O154+$P154+$Q154+$R154+IF(ISBLANK($E154),0,$F154*(1-VLOOKUP($E154,'INFO_Materials recyclability'!$I$6:$M$14,5,0)))</f>
        <v>0</v>
      </c>
    </row>
    <row r="155" spans="2:27" x14ac:dyDescent="0.35">
      <c r="B155" s="5"/>
      <c r="C155" s="5"/>
      <c r="D155" s="26"/>
      <c r="E155" s="51"/>
      <c r="F155" s="53"/>
      <c r="G155" s="49"/>
      <c r="H155" s="49"/>
      <c r="I155" s="49"/>
      <c r="J155" s="49"/>
      <c r="K155" s="49"/>
      <c r="L155" s="49"/>
      <c r="M155" s="49"/>
      <c r="N155" s="49"/>
      <c r="O155" s="49"/>
      <c r="P155" s="56"/>
      <c r="Q155" s="70"/>
      <c r="R155" s="61"/>
      <c r="S155" s="60"/>
      <c r="T155" s="62">
        <f>$G155+$H155+$L155+IF(ISBLANK($E155),0,$F155*VLOOKUP($E155,'INFO_Materials recyclability'!$I$6:$M$14,2,0))</f>
        <v>0</v>
      </c>
      <c r="U155" s="62">
        <f>$I155+$J155+$K155+$M155+$N155+$O155+$P155+$Q155+$R155+IF(ISBLANK($E155),0,$F155*(1-VLOOKUP($E155,'INFO_Materials recyclability'!$I$6:$M$14,2,0)))</f>
        <v>0</v>
      </c>
      <c r="V155" s="62">
        <f>$G155+$H155+$K155+IF(ISBLANK($E155),0,$F155*VLOOKUP($E155,'INFO_Materials recyclability'!$I$6:$M$14,3,0))</f>
        <v>0</v>
      </c>
      <c r="W155" s="62">
        <f>$I155+$J155+$L155+$M155+$N155+$O155+$P155+$Q155+$R155+IF(ISBLANK($E155),0,$F155*(1-VLOOKUP($E155,'INFO_Materials recyclability'!$I$6:$M$14,3,0)))</f>
        <v>0</v>
      </c>
      <c r="X155" s="62">
        <f>$G155+$H155+$I155+IF(ISBLANK($E155),0,$F155*VLOOKUP($E155,'INFO_Materials recyclability'!$I$6:$M$14,4,0))</f>
        <v>0</v>
      </c>
      <c r="Y155" s="62">
        <f>$J155+$K155+$L155+$M155+$N155+$O155+$P155+$Q155+$R155+IF(ISBLANK($E155),0,$F155*(1-VLOOKUP($E155,'INFO_Materials recyclability'!$I$6:$M$14,4,0)))</f>
        <v>0</v>
      </c>
      <c r="Z155" s="62">
        <f>$G155+$H155+$I155+$J155+IF(ISBLANK($E155),0,$F155*VLOOKUP($E155,'INFO_Materials recyclability'!$I$6:$M$14,5,0))</f>
        <v>0</v>
      </c>
      <c r="AA155" s="62">
        <f>$K155+$L155+$M155+$N155+$O155+$P155+$Q155+$R155+IF(ISBLANK($E155),0,$F155*(1-VLOOKUP($E155,'INFO_Materials recyclability'!$I$6:$M$14,5,0)))</f>
        <v>0</v>
      </c>
    </row>
    <row r="156" spans="2:27" x14ac:dyDescent="0.35">
      <c r="B156" s="5"/>
      <c r="C156" s="5"/>
      <c r="D156" s="26"/>
      <c r="E156" s="51"/>
      <c r="F156" s="53"/>
      <c r="G156" s="49"/>
      <c r="H156" s="49"/>
      <c r="I156" s="49"/>
      <c r="J156" s="49"/>
      <c r="K156" s="49"/>
      <c r="L156" s="49"/>
      <c r="M156" s="49"/>
      <c r="N156" s="49"/>
      <c r="O156" s="49"/>
      <c r="P156" s="56"/>
      <c r="Q156" s="70"/>
      <c r="R156" s="61"/>
      <c r="S156" s="60"/>
      <c r="T156" s="62">
        <f>$G156+$H156+$L156+IF(ISBLANK($E156),0,$F156*VLOOKUP($E156,'INFO_Materials recyclability'!$I$6:$M$14,2,0))</f>
        <v>0</v>
      </c>
      <c r="U156" s="62">
        <f>$I156+$J156+$K156+$M156+$N156+$O156+$P156+$Q156+$R156+IF(ISBLANK($E156),0,$F156*(1-VLOOKUP($E156,'INFO_Materials recyclability'!$I$6:$M$14,2,0)))</f>
        <v>0</v>
      </c>
      <c r="V156" s="62">
        <f>$G156+$H156+$K156+IF(ISBLANK($E156),0,$F156*VLOOKUP($E156,'INFO_Materials recyclability'!$I$6:$M$14,3,0))</f>
        <v>0</v>
      </c>
      <c r="W156" s="62">
        <f>$I156+$J156+$L156+$M156+$N156+$O156+$P156+$Q156+$R156+IF(ISBLANK($E156),0,$F156*(1-VLOOKUP($E156,'INFO_Materials recyclability'!$I$6:$M$14,3,0)))</f>
        <v>0</v>
      </c>
      <c r="X156" s="62">
        <f>$G156+$H156+$I156+IF(ISBLANK($E156),0,$F156*VLOOKUP($E156,'INFO_Materials recyclability'!$I$6:$M$14,4,0))</f>
        <v>0</v>
      </c>
      <c r="Y156" s="62">
        <f>$J156+$K156+$L156+$M156+$N156+$O156+$P156+$Q156+$R156+IF(ISBLANK($E156),0,$F156*(1-VLOOKUP($E156,'INFO_Materials recyclability'!$I$6:$M$14,4,0)))</f>
        <v>0</v>
      </c>
      <c r="Z156" s="62">
        <f>$G156+$H156+$I156+$J156+IF(ISBLANK($E156),0,$F156*VLOOKUP($E156,'INFO_Materials recyclability'!$I$6:$M$14,5,0))</f>
        <v>0</v>
      </c>
      <c r="AA156" s="62">
        <f>$K156+$L156+$M156+$N156+$O156+$P156+$Q156+$R156+IF(ISBLANK($E156),0,$F156*(1-VLOOKUP($E156,'INFO_Materials recyclability'!$I$6:$M$14,5,0)))</f>
        <v>0</v>
      </c>
    </row>
    <row r="157" spans="2:27" x14ac:dyDescent="0.35">
      <c r="B157" s="5"/>
      <c r="C157" s="5"/>
      <c r="D157" s="26"/>
      <c r="E157" s="51"/>
      <c r="F157" s="53"/>
      <c r="G157" s="49"/>
      <c r="H157" s="49"/>
      <c r="I157" s="49"/>
      <c r="J157" s="49"/>
      <c r="K157" s="49"/>
      <c r="L157" s="49"/>
      <c r="M157" s="49"/>
      <c r="N157" s="49"/>
      <c r="O157" s="49"/>
      <c r="P157" s="56"/>
      <c r="Q157" s="70"/>
      <c r="R157" s="61"/>
      <c r="S157" s="60"/>
      <c r="T157" s="62">
        <f>$G157+$H157+$L157+IF(ISBLANK($E157),0,$F157*VLOOKUP($E157,'INFO_Materials recyclability'!$I$6:$M$14,2,0))</f>
        <v>0</v>
      </c>
      <c r="U157" s="62">
        <f>$I157+$J157+$K157+$M157+$N157+$O157+$P157+$Q157+$R157+IF(ISBLANK($E157),0,$F157*(1-VLOOKUP($E157,'INFO_Materials recyclability'!$I$6:$M$14,2,0)))</f>
        <v>0</v>
      </c>
      <c r="V157" s="62">
        <f>$G157+$H157+$K157+IF(ISBLANK($E157),0,$F157*VLOOKUP($E157,'INFO_Materials recyclability'!$I$6:$M$14,3,0))</f>
        <v>0</v>
      </c>
      <c r="W157" s="62">
        <f>$I157+$J157+$L157+$M157+$N157+$O157+$P157+$Q157+$R157+IF(ISBLANK($E157),0,$F157*(1-VLOOKUP($E157,'INFO_Materials recyclability'!$I$6:$M$14,3,0)))</f>
        <v>0</v>
      </c>
      <c r="X157" s="62">
        <f>$G157+$H157+$I157+IF(ISBLANK($E157),0,$F157*VLOOKUP($E157,'INFO_Materials recyclability'!$I$6:$M$14,4,0))</f>
        <v>0</v>
      </c>
      <c r="Y157" s="62">
        <f>$J157+$K157+$L157+$M157+$N157+$O157+$P157+$Q157+$R157+IF(ISBLANK($E157),0,$F157*(1-VLOOKUP($E157,'INFO_Materials recyclability'!$I$6:$M$14,4,0)))</f>
        <v>0</v>
      </c>
      <c r="Z157" s="62">
        <f>$G157+$H157+$I157+$J157+IF(ISBLANK($E157),0,$F157*VLOOKUP($E157,'INFO_Materials recyclability'!$I$6:$M$14,5,0))</f>
        <v>0</v>
      </c>
      <c r="AA157" s="62">
        <f>$K157+$L157+$M157+$N157+$O157+$P157+$Q157+$R157+IF(ISBLANK($E157),0,$F157*(1-VLOOKUP($E157,'INFO_Materials recyclability'!$I$6:$M$14,5,0)))</f>
        <v>0</v>
      </c>
    </row>
    <row r="158" spans="2:27" x14ac:dyDescent="0.35">
      <c r="B158" s="5"/>
      <c r="C158" s="5"/>
      <c r="D158" s="26"/>
      <c r="E158" s="51"/>
      <c r="F158" s="53"/>
      <c r="G158" s="49"/>
      <c r="H158" s="49"/>
      <c r="I158" s="49"/>
      <c r="J158" s="49"/>
      <c r="K158" s="49"/>
      <c r="L158" s="49"/>
      <c r="M158" s="49"/>
      <c r="N158" s="49"/>
      <c r="O158" s="49"/>
      <c r="P158" s="56"/>
      <c r="Q158" s="70"/>
      <c r="R158" s="61"/>
      <c r="S158" s="60"/>
      <c r="T158" s="62">
        <f>$G158+$H158+$L158+IF(ISBLANK($E158),0,$F158*VLOOKUP($E158,'INFO_Materials recyclability'!$I$6:$M$14,2,0))</f>
        <v>0</v>
      </c>
      <c r="U158" s="62">
        <f>$I158+$J158+$K158+$M158+$N158+$O158+$P158+$Q158+$R158+IF(ISBLANK($E158),0,$F158*(1-VLOOKUP($E158,'INFO_Materials recyclability'!$I$6:$M$14,2,0)))</f>
        <v>0</v>
      </c>
      <c r="V158" s="62">
        <f>$G158+$H158+$K158+IF(ISBLANK($E158),0,$F158*VLOOKUP($E158,'INFO_Materials recyclability'!$I$6:$M$14,3,0))</f>
        <v>0</v>
      </c>
      <c r="W158" s="62">
        <f>$I158+$J158+$L158+$M158+$N158+$O158+$P158+$Q158+$R158+IF(ISBLANK($E158),0,$F158*(1-VLOOKUP($E158,'INFO_Materials recyclability'!$I$6:$M$14,3,0)))</f>
        <v>0</v>
      </c>
      <c r="X158" s="62">
        <f>$G158+$H158+$I158+IF(ISBLANK($E158),0,$F158*VLOOKUP($E158,'INFO_Materials recyclability'!$I$6:$M$14,4,0))</f>
        <v>0</v>
      </c>
      <c r="Y158" s="62">
        <f>$J158+$K158+$L158+$M158+$N158+$O158+$P158+$Q158+$R158+IF(ISBLANK($E158),0,$F158*(1-VLOOKUP($E158,'INFO_Materials recyclability'!$I$6:$M$14,4,0)))</f>
        <v>0</v>
      </c>
      <c r="Z158" s="62">
        <f>$G158+$H158+$I158+$J158+IF(ISBLANK($E158),0,$F158*VLOOKUP($E158,'INFO_Materials recyclability'!$I$6:$M$14,5,0))</f>
        <v>0</v>
      </c>
      <c r="AA158" s="62">
        <f>$K158+$L158+$M158+$N158+$O158+$P158+$Q158+$R158+IF(ISBLANK($E158),0,$F158*(1-VLOOKUP($E158,'INFO_Materials recyclability'!$I$6:$M$14,5,0)))</f>
        <v>0</v>
      </c>
    </row>
    <row r="159" spans="2:27" x14ac:dyDescent="0.35">
      <c r="B159" s="5"/>
      <c r="C159" s="5"/>
      <c r="D159" s="26"/>
      <c r="E159" s="51"/>
      <c r="F159" s="53"/>
      <c r="G159" s="49"/>
      <c r="H159" s="49"/>
      <c r="I159" s="49"/>
      <c r="J159" s="49"/>
      <c r="K159" s="49"/>
      <c r="L159" s="49"/>
      <c r="M159" s="49"/>
      <c r="N159" s="49"/>
      <c r="O159" s="49"/>
      <c r="P159" s="56"/>
      <c r="Q159" s="70"/>
      <c r="R159" s="61"/>
      <c r="S159" s="60"/>
      <c r="T159" s="62">
        <f>$G159+$H159+$L159+IF(ISBLANK($E159),0,$F159*VLOOKUP($E159,'INFO_Materials recyclability'!$I$6:$M$14,2,0))</f>
        <v>0</v>
      </c>
      <c r="U159" s="62">
        <f>$I159+$J159+$K159+$M159+$N159+$O159+$P159+$Q159+$R159+IF(ISBLANK($E159),0,$F159*(1-VLOOKUP($E159,'INFO_Materials recyclability'!$I$6:$M$14,2,0)))</f>
        <v>0</v>
      </c>
      <c r="V159" s="62">
        <f>$G159+$H159+$K159+IF(ISBLANK($E159),0,$F159*VLOOKUP($E159,'INFO_Materials recyclability'!$I$6:$M$14,3,0))</f>
        <v>0</v>
      </c>
      <c r="W159" s="62">
        <f>$I159+$J159+$L159+$M159+$N159+$O159+$P159+$Q159+$R159+IF(ISBLANK($E159),0,$F159*(1-VLOOKUP($E159,'INFO_Materials recyclability'!$I$6:$M$14,3,0)))</f>
        <v>0</v>
      </c>
      <c r="X159" s="62">
        <f>$G159+$H159+$I159+IF(ISBLANK($E159),0,$F159*VLOOKUP($E159,'INFO_Materials recyclability'!$I$6:$M$14,4,0))</f>
        <v>0</v>
      </c>
      <c r="Y159" s="62">
        <f>$J159+$K159+$L159+$M159+$N159+$O159+$P159+$Q159+$R159+IF(ISBLANK($E159),0,$F159*(1-VLOOKUP($E159,'INFO_Materials recyclability'!$I$6:$M$14,4,0)))</f>
        <v>0</v>
      </c>
      <c r="Z159" s="62">
        <f>$G159+$H159+$I159+$J159+IF(ISBLANK($E159),0,$F159*VLOOKUP($E159,'INFO_Materials recyclability'!$I$6:$M$14,5,0))</f>
        <v>0</v>
      </c>
      <c r="AA159" s="62">
        <f>$K159+$L159+$M159+$N159+$O159+$P159+$Q159+$R159+IF(ISBLANK($E159),0,$F159*(1-VLOOKUP($E159,'INFO_Materials recyclability'!$I$6:$M$14,5,0)))</f>
        <v>0</v>
      </c>
    </row>
    <row r="160" spans="2:27" x14ac:dyDescent="0.35">
      <c r="B160" s="5"/>
      <c r="C160" s="5"/>
      <c r="D160" s="26"/>
      <c r="E160" s="51"/>
      <c r="F160" s="53"/>
      <c r="G160" s="49"/>
      <c r="H160" s="49"/>
      <c r="I160" s="49"/>
      <c r="J160" s="49"/>
      <c r="K160" s="49"/>
      <c r="L160" s="49"/>
      <c r="M160" s="49"/>
      <c r="N160" s="49"/>
      <c r="O160" s="49"/>
      <c r="P160" s="56"/>
      <c r="Q160" s="70"/>
      <c r="R160" s="61"/>
      <c r="S160" s="60"/>
      <c r="T160" s="62">
        <f>$G160+$H160+$L160+IF(ISBLANK($E160),0,$F160*VLOOKUP($E160,'INFO_Materials recyclability'!$I$6:$M$14,2,0))</f>
        <v>0</v>
      </c>
      <c r="U160" s="62">
        <f>$I160+$J160+$K160+$M160+$N160+$O160+$P160+$Q160+$R160+IF(ISBLANK($E160),0,$F160*(1-VLOOKUP($E160,'INFO_Materials recyclability'!$I$6:$M$14,2,0)))</f>
        <v>0</v>
      </c>
      <c r="V160" s="62">
        <f>$G160+$H160+$K160+IF(ISBLANK($E160),0,$F160*VLOOKUP($E160,'INFO_Materials recyclability'!$I$6:$M$14,3,0))</f>
        <v>0</v>
      </c>
      <c r="W160" s="62">
        <f>$I160+$J160+$L160+$M160+$N160+$O160+$P160+$Q160+$R160+IF(ISBLANK($E160),0,$F160*(1-VLOOKUP($E160,'INFO_Materials recyclability'!$I$6:$M$14,3,0)))</f>
        <v>0</v>
      </c>
      <c r="X160" s="62">
        <f>$G160+$H160+$I160+IF(ISBLANK($E160),0,$F160*VLOOKUP($E160,'INFO_Materials recyclability'!$I$6:$M$14,4,0))</f>
        <v>0</v>
      </c>
      <c r="Y160" s="62">
        <f>$J160+$K160+$L160+$M160+$N160+$O160+$P160+$Q160+$R160+IF(ISBLANK($E160),0,$F160*(1-VLOOKUP($E160,'INFO_Materials recyclability'!$I$6:$M$14,4,0)))</f>
        <v>0</v>
      </c>
      <c r="Z160" s="62">
        <f>$G160+$H160+$I160+$J160+IF(ISBLANK($E160),0,$F160*VLOOKUP($E160,'INFO_Materials recyclability'!$I$6:$M$14,5,0))</f>
        <v>0</v>
      </c>
      <c r="AA160" s="62">
        <f>$K160+$L160+$M160+$N160+$O160+$P160+$Q160+$R160+IF(ISBLANK($E160),0,$F160*(1-VLOOKUP($E160,'INFO_Materials recyclability'!$I$6:$M$14,5,0)))</f>
        <v>0</v>
      </c>
    </row>
    <row r="161" spans="2:27" x14ac:dyDescent="0.35">
      <c r="B161" s="5"/>
      <c r="C161" s="5"/>
      <c r="D161" s="26"/>
      <c r="E161" s="51"/>
      <c r="F161" s="53"/>
      <c r="G161" s="49"/>
      <c r="H161" s="49"/>
      <c r="I161" s="49"/>
      <c r="J161" s="49"/>
      <c r="K161" s="49"/>
      <c r="L161" s="49"/>
      <c r="M161" s="49"/>
      <c r="N161" s="49"/>
      <c r="O161" s="49"/>
      <c r="P161" s="56"/>
      <c r="Q161" s="70"/>
      <c r="R161" s="61"/>
      <c r="S161" s="60"/>
      <c r="T161" s="62">
        <f>$G161+$H161+$L161+IF(ISBLANK($E161),0,$F161*VLOOKUP($E161,'INFO_Materials recyclability'!$I$6:$M$14,2,0))</f>
        <v>0</v>
      </c>
      <c r="U161" s="62">
        <f>$I161+$J161+$K161+$M161+$N161+$O161+$P161+$Q161+$R161+IF(ISBLANK($E161),0,$F161*(1-VLOOKUP($E161,'INFO_Materials recyclability'!$I$6:$M$14,2,0)))</f>
        <v>0</v>
      </c>
      <c r="V161" s="62">
        <f>$G161+$H161+$K161+IF(ISBLANK($E161),0,$F161*VLOOKUP($E161,'INFO_Materials recyclability'!$I$6:$M$14,3,0))</f>
        <v>0</v>
      </c>
      <c r="W161" s="62">
        <f>$I161+$J161+$L161+$M161+$N161+$O161+$P161+$Q161+$R161+IF(ISBLANK($E161),0,$F161*(1-VLOOKUP($E161,'INFO_Materials recyclability'!$I$6:$M$14,3,0)))</f>
        <v>0</v>
      </c>
      <c r="X161" s="62">
        <f>$G161+$H161+$I161+IF(ISBLANK($E161),0,$F161*VLOOKUP($E161,'INFO_Materials recyclability'!$I$6:$M$14,4,0))</f>
        <v>0</v>
      </c>
      <c r="Y161" s="62">
        <f>$J161+$K161+$L161+$M161+$N161+$O161+$P161+$Q161+$R161+IF(ISBLANK($E161),0,$F161*(1-VLOOKUP($E161,'INFO_Materials recyclability'!$I$6:$M$14,4,0)))</f>
        <v>0</v>
      </c>
      <c r="Z161" s="62">
        <f>$G161+$H161+$I161+$J161+IF(ISBLANK($E161),0,$F161*VLOOKUP($E161,'INFO_Materials recyclability'!$I$6:$M$14,5,0))</f>
        <v>0</v>
      </c>
      <c r="AA161" s="62">
        <f>$K161+$L161+$M161+$N161+$O161+$P161+$Q161+$R161+IF(ISBLANK($E161),0,$F161*(1-VLOOKUP($E161,'INFO_Materials recyclability'!$I$6:$M$14,5,0)))</f>
        <v>0</v>
      </c>
    </row>
    <row r="162" spans="2:27" x14ac:dyDescent="0.35">
      <c r="B162" s="5"/>
      <c r="C162" s="5"/>
      <c r="D162" s="26"/>
      <c r="E162" s="51"/>
      <c r="F162" s="53"/>
      <c r="G162" s="49"/>
      <c r="H162" s="49"/>
      <c r="I162" s="49"/>
      <c r="J162" s="49"/>
      <c r="K162" s="49"/>
      <c r="L162" s="49"/>
      <c r="M162" s="49"/>
      <c r="N162" s="49"/>
      <c r="O162" s="49"/>
      <c r="P162" s="56"/>
      <c r="Q162" s="70"/>
      <c r="R162" s="61"/>
      <c r="S162" s="60"/>
      <c r="T162" s="62">
        <f>$G162+$H162+$L162+IF(ISBLANK($E162),0,$F162*VLOOKUP($E162,'INFO_Materials recyclability'!$I$6:$M$14,2,0))</f>
        <v>0</v>
      </c>
      <c r="U162" s="62">
        <f>$I162+$J162+$K162+$M162+$N162+$O162+$P162+$Q162+$R162+IF(ISBLANK($E162),0,$F162*(1-VLOOKUP($E162,'INFO_Materials recyclability'!$I$6:$M$14,2,0)))</f>
        <v>0</v>
      </c>
      <c r="V162" s="62">
        <f>$G162+$H162+$K162+IF(ISBLANK($E162),0,$F162*VLOOKUP($E162,'INFO_Materials recyclability'!$I$6:$M$14,3,0))</f>
        <v>0</v>
      </c>
      <c r="W162" s="62">
        <f>$I162+$J162+$L162+$M162+$N162+$O162+$P162+$Q162+$R162+IF(ISBLANK($E162),0,$F162*(1-VLOOKUP($E162,'INFO_Materials recyclability'!$I$6:$M$14,3,0)))</f>
        <v>0</v>
      </c>
      <c r="X162" s="62">
        <f>$G162+$H162+$I162+IF(ISBLANK($E162),0,$F162*VLOOKUP($E162,'INFO_Materials recyclability'!$I$6:$M$14,4,0))</f>
        <v>0</v>
      </c>
      <c r="Y162" s="62">
        <f>$J162+$K162+$L162+$M162+$N162+$O162+$P162+$Q162+$R162+IF(ISBLANK($E162),0,$F162*(1-VLOOKUP($E162,'INFO_Materials recyclability'!$I$6:$M$14,4,0)))</f>
        <v>0</v>
      </c>
      <c r="Z162" s="62">
        <f>$G162+$H162+$I162+$J162+IF(ISBLANK($E162),0,$F162*VLOOKUP($E162,'INFO_Materials recyclability'!$I$6:$M$14,5,0))</f>
        <v>0</v>
      </c>
      <c r="AA162" s="62">
        <f>$K162+$L162+$M162+$N162+$O162+$P162+$Q162+$R162+IF(ISBLANK($E162),0,$F162*(1-VLOOKUP($E162,'INFO_Materials recyclability'!$I$6:$M$14,5,0)))</f>
        <v>0</v>
      </c>
    </row>
    <row r="163" spans="2:27" x14ac:dyDescent="0.35">
      <c r="B163" s="5"/>
      <c r="C163" s="5"/>
      <c r="D163" s="26"/>
      <c r="E163" s="51"/>
      <c r="F163" s="53"/>
      <c r="G163" s="49"/>
      <c r="H163" s="49"/>
      <c r="I163" s="49"/>
      <c r="J163" s="49"/>
      <c r="K163" s="49"/>
      <c r="L163" s="49"/>
      <c r="M163" s="49"/>
      <c r="N163" s="49"/>
      <c r="O163" s="49"/>
      <c r="P163" s="56"/>
      <c r="Q163" s="70"/>
      <c r="R163" s="61"/>
      <c r="S163" s="60"/>
      <c r="T163" s="62">
        <f>$G163+$H163+$L163+IF(ISBLANK($E163),0,$F163*VLOOKUP($E163,'INFO_Materials recyclability'!$I$6:$M$14,2,0))</f>
        <v>0</v>
      </c>
      <c r="U163" s="62">
        <f>$I163+$J163+$K163+$M163+$N163+$O163+$P163+$Q163+$R163+IF(ISBLANK($E163),0,$F163*(1-VLOOKUP($E163,'INFO_Materials recyclability'!$I$6:$M$14,2,0)))</f>
        <v>0</v>
      </c>
      <c r="V163" s="62">
        <f>$G163+$H163+$K163+IF(ISBLANK($E163),0,$F163*VLOOKUP($E163,'INFO_Materials recyclability'!$I$6:$M$14,3,0))</f>
        <v>0</v>
      </c>
      <c r="W163" s="62">
        <f>$I163+$J163+$L163+$M163+$N163+$O163+$P163+$Q163+$R163+IF(ISBLANK($E163),0,$F163*(1-VLOOKUP($E163,'INFO_Materials recyclability'!$I$6:$M$14,3,0)))</f>
        <v>0</v>
      </c>
      <c r="X163" s="62">
        <f>$G163+$H163+$I163+IF(ISBLANK($E163),0,$F163*VLOOKUP($E163,'INFO_Materials recyclability'!$I$6:$M$14,4,0))</f>
        <v>0</v>
      </c>
      <c r="Y163" s="62">
        <f>$J163+$K163+$L163+$M163+$N163+$O163+$P163+$Q163+$R163+IF(ISBLANK($E163),0,$F163*(1-VLOOKUP($E163,'INFO_Materials recyclability'!$I$6:$M$14,4,0)))</f>
        <v>0</v>
      </c>
      <c r="Z163" s="62">
        <f>$G163+$H163+$I163+$J163+IF(ISBLANK($E163),0,$F163*VLOOKUP($E163,'INFO_Materials recyclability'!$I$6:$M$14,5,0))</f>
        <v>0</v>
      </c>
      <c r="AA163" s="62">
        <f>$K163+$L163+$M163+$N163+$O163+$P163+$Q163+$R163+IF(ISBLANK($E163),0,$F163*(1-VLOOKUP($E163,'INFO_Materials recyclability'!$I$6:$M$14,5,0)))</f>
        <v>0</v>
      </c>
    </row>
    <row r="164" spans="2:27" x14ac:dyDescent="0.35">
      <c r="B164" s="5"/>
      <c r="C164" s="5"/>
      <c r="D164" s="26"/>
      <c r="E164" s="51"/>
      <c r="F164" s="53"/>
      <c r="G164" s="49"/>
      <c r="H164" s="49"/>
      <c r="I164" s="49"/>
      <c r="J164" s="49"/>
      <c r="K164" s="49"/>
      <c r="L164" s="49"/>
      <c r="M164" s="49"/>
      <c r="N164" s="49"/>
      <c r="O164" s="49"/>
      <c r="P164" s="56"/>
      <c r="Q164" s="70"/>
      <c r="R164" s="61"/>
      <c r="S164" s="60"/>
      <c r="T164" s="62">
        <f>$G164+$H164+$L164+IF(ISBLANK($E164),0,$F164*VLOOKUP($E164,'INFO_Materials recyclability'!$I$6:$M$14,2,0))</f>
        <v>0</v>
      </c>
      <c r="U164" s="62">
        <f>$I164+$J164+$K164+$M164+$N164+$O164+$P164+$Q164+$R164+IF(ISBLANK($E164),0,$F164*(1-VLOOKUP($E164,'INFO_Materials recyclability'!$I$6:$M$14,2,0)))</f>
        <v>0</v>
      </c>
      <c r="V164" s="62">
        <f>$G164+$H164+$K164+IF(ISBLANK($E164),0,$F164*VLOOKUP($E164,'INFO_Materials recyclability'!$I$6:$M$14,3,0))</f>
        <v>0</v>
      </c>
      <c r="W164" s="62">
        <f>$I164+$J164+$L164+$M164+$N164+$O164+$P164+$Q164+$R164+IF(ISBLANK($E164),0,$F164*(1-VLOOKUP($E164,'INFO_Materials recyclability'!$I$6:$M$14,3,0)))</f>
        <v>0</v>
      </c>
      <c r="X164" s="62">
        <f>$G164+$H164+$I164+IF(ISBLANK($E164),0,$F164*VLOOKUP($E164,'INFO_Materials recyclability'!$I$6:$M$14,4,0))</f>
        <v>0</v>
      </c>
      <c r="Y164" s="62">
        <f>$J164+$K164+$L164+$M164+$N164+$O164+$P164+$Q164+$R164+IF(ISBLANK($E164),0,$F164*(1-VLOOKUP($E164,'INFO_Materials recyclability'!$I$6:$M$14,4,0)))</f>
        <v>0</v>
      </c>
      <c r="Z164" s="62">
        <f>$G164+$H164+$I164+$J164+IF(ISBLANK($E164),0,$F164*VLOOKUP($E164,'INFO_Materials recyclability'!$I$6:$M$14,5,0))</f>
        <v>0</v>
      </c>
      <c r="AA164" s="62">
        <f>$K164+$L164+$M164+$N164+$O164+$P164+$Q164+$R164+IF(ISBLANK($E164),0,$F164*(1-VLOOKUP($E164,'INFO_Materials recyclability'!$I$6:$M$14,5,0)))</f>
        <v>0</v>
      </c>
    </row>
    <row r="165" spans="2:27" x14ac:dyDescent="0.35">
      <c r="B165" s="5"/>
      <c r="C165" s="5"/>
      <c r="D165" s="26"/>
      <c r="E165" s="51"/>
      <c r="F165" s="53"/>
      <c r="G165" s="49"/>
      <c r="H165" s="49"/>
      <c r="I165" s="49"/>
      <c r="J165" s="49"/>
      <c r="K165" s="49"/>
      <c r="L165" s="49"/>
      <c r="M165" s="49"/>
      <c r="N165" s="49"/>
      <c r="O165" s="49"/>
      <c r="P165" s="56"/>
      <c r="Q165" s="70"/>
      <c r="R165" s="61"/>
      <c r="S165" s="60"/>
      <c r="T165" s="62">
        <f>$G165+$H165+$L165+IF(ISBLANK($E165),0,$F165*VLOOKUP($E165,'INFO_Materials recyclability'!$I$6:$M$14,2,0))</f>
        <v>0</v>
      </c>
      <c r="U165" s="62">
        <f>$I165+$J165+$K165+$M165+$N165+$O165+$P165+$Q165+$R165+IF(ISBLANK($E165),0,$F165*(1-VLOOKUP($E165,'INFO_Materials recyclability'!$I$6:$M$14,2,0)))</f>
        <v>0</v>
      </c>
      <c r="V165" s="62">
        <f>$G165+$H165+$K165+IF(ISBLANK($E165),0,$F165*VLOOKUP($E165,'INFO_Materials recyclability'!$I$6:$M$14,3,0))</f>
        <v>0</v>
      </c>
      <c r="W165" s="62">
        <f>$I165+$J165+$L165+$M165+$N165+$O165+$P165+$Q165+$R165+IF(ISBLANK($E165),0,$F165*(1-VLOOKUP($E165,'INFO_Materials recyclability'!$I$6:$M$14,3,0)))</f>
        <v>0</v>
      </c>
      <c r="X165" s="62">
        <f>$G165+$H165+$I165+IF(ISBLANK($E165),0,$F165*VLOOKUP($E165,'INFO_Materials recyclability'!$I$6:$M$14,4,0))</f>
        <v>0</v>
      </c>
      <c r="Y165" s="62">
        <f>$J165+$K165+$L165+$M165+$N165+$O165+$P165+$Q165+$R165+IF(ISBLANK($E165),0,$F165*(1-VLOOKUP($E165,'INFO_Materials recyclability'!$I$6:$M$14,4,0)))</f>
        <v>0</v>
      </c>
      <c r="Z165" s="62">
        <f>$G165+$H165+$I165+$J165+IF(ISBLANK($E165),0,$F165*VLOOKUP($E165,'INFO_Materials recyclability'!$I$6:$M$14,5,0))</f>
        <v>0</v>
      </c>
      <c r="AA165" s="62">
        <f>$K165+$L165+$M165+$N165+$O165+$P165+$Q165+$R165+IF(ISBLANK($E165),0,$F165*(1-VLOOKUP($E165,'INFO_Materials recyclability'!$I$6:$M$14,5,0)))</f>
        <v>0</v>
      </c>
    </row>
    <row r="166" spans="2:27" x14ac:dyDescent="0.35">
      <c r="B166" s="5"/>
      <c r="C166" s="5"/>
      <c r="D166" s="26"/>
      <c r="E166" s="51"/>
      <c r="F166" s="53"/>
      <c r="G166" s="49"/>
      <c r="H166" s="49"/>
      <c r="I166" s="49"/>
      <c r="J166" s="49"/>
      <c r="K166" s="49"/>
      <c r="L166" s="49"/>
      <c r="M166" s="49"/>
      <c r="N166" s="49"/>
      <c r="O166" s="49"/>
      <c r="P166" s="56"/>
      <c r="Q166" s="70"/>
      <c r="R166" s="61"/>
      <c r="S166" s="60"/>
      <c r="T166" s="62">
        <f>$G166+$H166+$L166+IF(ISBLANK($E166),0,$F166*VLOOKUP($E166,'INFO_Materials recyclability'!$I$6:$M$14,2,0))</f>
        <v>0</v>
      </c>
      <c r="U166" s="62">
        <f>$I166+$J166+$K166+$M166+$N166+$O166+$P166+$Q166+$R166+IF(ISBLANK($E166),0,$F166*(1-VLOOKUP($E166,'INFO_Materials recyclability'!$I$6:$M$14,2,0)))</f>
        <v>0</v>
      </c>
      <c r="V166" s="62">
        <f>$G166+$H166+$K166+IF(ISBLANK($E166),0,$F166*VLOOKUP($E166,'INFO_Materials recyclability'!$I$6:$M$14,3,0))</f>
        <v>0</v>
      </c>
      <c r="W166" s="62">
        <f>$I166+$J166+$L166+$M166+$N166+$O166+$P166+$Q166+$R166+IF(ISBLANK($E166),0,$F166*(1-VLOOKUP($E166,'INFO_Materials recyclability'!$I$6:$M$14,3,0)))</f>
        <v>0</v>
      </c>
      <c r="X166" s="62">
        <f>$G166+$H166+$I166+IF(ISBLANK($E166),0,$F166*VLOOKUP($E166,'INFO_Materials recyclability'!$I$6:$M$14,4,0))</f>
        <v>0</v>
      </c>
      <c r="Y166" s="62">
        <f>$J166+$K166+$L166+$M166+$N166+$O166+$P166+$Q166+$R166+IF(ISBLANK($E166),0,$F166*(1-VLOOKUP($E166,'INFO_Materials recyclability'!$I$6:$M$14,4,0)))</f>
        <v>0</v>
      </c>
      <c r="Z166" s="62">
        <f>$G166+$H166+$I166+$J166+IF(ISBLANK($E166),0,$F166*VLOOKUP($E166,'INFO_Materials recyclability'!$I$6:$M$14,5,0))</f>
        <v>0</v>
      </c>
      <c r="AA166" s="62">
        <f>$K166+$L166+$M166+$N166+$O166+$P166+$Q166+$R166+IF(ISBLANK($E166),0,$F166*(1-VLOOKUP($E166,'INFO_Materials recyclability'!$I$6:$M$14,5,0)))</f>
        <v>0</v>
      </c>
    </row>
    <row r="167" spans="2:27" x14ac:dyDescent="0.35">
      <c r="B167" s="5"/>
      <c r="C167" s="5"/>
      <c r="D167" s="26"/>
      <c r="E167" s="51"/>
      <c r="F167" s="53"/>
      <c r="G167" s="49"/>
      <c r="H167" s="49"/>
      <c r="I167" s="49"/>
      <c r="J167" s="49"/>
      <c r="K167" s="49"/>
      <c r="L167" s="49"/>
      <c r="M167" s="49"/>
      <c r="N167" s="49"/>
      <c r="O167" s="49"/>
      <c r="P167" s="56"/>
      <c r="Q167" s="70"/>
      <c r="R167" s="61"/>
      <c r="S167" s="60"/>
      <c r="T167" s="62">
        <f>$G167+$H167+$L167+IF(ISBLANK($E167),0,$F167*VLOOKUP($E167,'INFO_Materials recyclability'!$I$6:$M$14,2,0))</f>
        <v>0</v>
      </c>
      <c r="U167" s="62">
        <f>$I167+$J167+$K167+$M167+$N167+$O167+$P167+$Q167+$R167+IF(ISBLANK($E167),0,$F167*(1-VLOOKUP($E167,'INFO_Materials recyclability'!$I$6:$M$14,2,0)))</f>
        <v>0</v>
      </c>
      <c r="V167" s="62">
        <f>$G167+$H167+$K167+IF(ISBLANK($E167),0,$F167*VLOOKUP($E167,'INFO_Materials recyclability'!$I$6:$M$14,3,0))</f>
        <v>0</v>
      </c>
      <c r="W167" s="62">
        <f>$I167+$J167+$L167+$M167+$N167+$O167+$P167+$Q167+$R167+IF(ISBLANK($E167),0,$F167*(1-VLOOKUP($E167,'INFO_Materials recyclability'!$I$6:$M$14,3,0)))</f>
        <v>0</v>
      </c>
      <c r="X167" s="62">
        <f>$G167+$H167+$I167+IF(ISBLANK($E167),0,$F167*VLOOKUP($E167,'INFO_Materials recyclability'!$I$6:$M$14,4,0))</f>
        <v>0</v>
      </c>
      <c r="Y167" s="62">
        <f>$J167+$K167+$L167+$M167+$N167+$O167+$P167+$Q167+$R167+IF(ISBLANK($E167),0,$F167*(1-VLOOKUP($E167,'INFO_Materials recyclability'!$I$6:$M$14,4,0)))</f>
        <v>0</v>
      </c>
      <c r="Z167" s="62">
        <f>$G167+$H167+$I167+$J167+IF(ISBLANK($E167),0,$F167*VLOOKUP($E167,'INFO_Materials recyclability'!$I$6:$M$14,5,0))</f>
        <v>0</v>
      </c>
      <c r="AA167" s="62">
        <f>$K167+$L167+$M167+$N167+$O167+$P167+$Q167+$R167+IF(ISBLANK($E167),0,$F167*(1-VLOOKUP($E167,'INFO_Materials recyclability'!$I$6:$M$14,5,0)))</f>
        <v>0</v>
      </c>
    </row>
    <row r="168" spans="2:27" x14ac:dyDescent="0.35">
      <c r="B168" s="5"/>
      <c r="C168" s="5"/>
      <c r="D168" s="26"/>
      <c r="E168" s="51"/>
      <c r="F168" s="53"/>
      <c r="G168" s="49"/>
      <c r="H168" s="49"/>
      <c r="I168" s="49"/>
      <c r="J168" s="49"/>
      <c r="K168" s="49"/>
      <c r="L168" s="49"/>
      <c r="M168" s="49"/>
      <c r="N168" s="49"/>
      <c r="O168" s="49"/>
      <c r="P168" s="56"/>
      <c r="Q168" s="70"/>
      <c r="R168" s="61"/>
      <c r="S168" s="60"/>
      <c r="T168" s="62">
        <f>$G168+$H168+$L168+IF(ISBLANK($E168),0,$F168*VLOOKUP($E168,'INFO_Materials recyclability'!$I$6:$M$14,2,0))</f>
        <v>0</v>
      </c>
      <c r="U168" s="62">
        <f>$I168+$J168+$K168+$M168+$N168+$O168+$P168+$Q168+$R168+IF(ISBLANK($E168),0,$F168*(1-VLOOKUP($E168,'INFO_Materials recyclability'!$I$6:$M$14,2,0)))</f>
        <v>0</v>
      </c>
      <c r="V168" s="62">
        <f>$G168+$H168+$K168+IF(ISBLANK($E168),0,$F168*VLOOKUP($E168,'INFO_Materials recyclability'!$I$6:$M$14,3,0))</f>
        <v>0</v>
      </c>
      <c r="W168" s="62">
        <f>$I168+$J168+$L168+$M168+$N168+$O168+$P168+$Q168+$R168+IF(ISBLANK($E168),0,$F168*(1-VLOOKUP($E168,'INFO_Materials recyclability'!$I$6:$M$14,3,0)))</f>
        <v>0</v>
      </c>
      <c r="X168" s="62">
        <f>$G168+$H168+$I168+IF(ISBLANK($E168),0,$F168*VLOOKUP($E168,'INFO_Materials recyclability'!$I$6:$M$14,4,0))</f>
        <v>0</v>
      </c>
      <c r="Y168" s="62">
        <f>$J168+$K168+$L168+$M168+$N168+$O168+$P168+$Q168+$R168+IF(ISBLANK($E168),0,$F168*(1-VLOOKUP($E168,'INFO_Materials recyclability'!$I$6:$M$14,4,0)))</f>
        <v>0</v>
      </c>
      <c r="Z168" s="62">
        <f>$G168+$H168+$I168+$J168+IF(ISBLANK($E168),0,$F168*VLOOKUP($E168,'INFO_Materials recyclability'!$I$6:$M$14,5,0))</f>
        <v>0</v>
      </c>
      <c r="AA168" s="62">
        <f>$K168+$L168+$M168+$N168+$O168+$P168+$Q168+$R168+IF(ISBLANK($E168),0,$F168*(1-VLOOKUP($E168,'INFO_Materials recyclability'!$I$6:$M$14,5,0)))</f>
        <v>0</v>
      </c>
    </row>
    <row r="169" spans="2:27" x14ac:dyDescent="0.35">
      <c r="B169" s="5"/>
      <c r="C169" s="5"/>
      <c r="D169" s="26"/>
      <c r="E169" s="51"/>
      <c r="F169" s="53"/>
      <c r="G169" s="49"/>
      <c r="H169" s="49"/>
      <c r="I169" s="49"/>
      <c r="J169" s="49"/>
      <c r="K169" s="49"/>
      <c r="L169" s="49"/>
      <c r="M169" s="49"/>
      <c r="N169" s="49"/>
      <c r="O169" s="49"/>
      <c r="P169" s="56"/>
      <c r="Q169" s="70"/>
      <c r="R169" s="61"/>
      <c r="S169" s="60"/>
      <c r="T169" s="62">
        <f>$G169+$H169+$L169+IF(ISBLANK($E169),0,$F169*VLOOKUP($E169,'INFO_Materials recyclability'!$I$6:$M$14,2,0))</f>
        <v>0</v>
      </c>
      <c r="U169" s="62">
        <f>$I169+$J169+$K169+$M169+$N169+$O169+$P169+$Q169+$R169+IF(ISBLANK($E169),0,$F169*(1-VLOOKUP($E169,'INFO_Materials recyclability'!$I$6:$M$14,2,0)))</f>
        <v>0</v>
      </c>
      <c r="V169" s="62">
        <f>$G169+$H169+$K169+IF(ISBLANK($E169),0,$F169*VLOOKUP($E169,'INFO_Materials recyclability'!$I$6:$M$14,3,0))</f>
        <v>0</v>
      </c>
      <c r="W169" s="62">
        <f>$I169+$J169+$L169+$M169+$N169+$O169+$P169+$Q169+$R169+IF(ISBLANK($E169),0,$F169*(1-VLOOKUP($E169,'INFO_Materials recyclability'!$I$6:$M$14,3,0)))</f>
        <v>0</v>
      </c>
      <c r="X169" s="62">
        <f>$G169+$H169+$I169+IF(ISBLANK($E169),0,$F169*VLOOKUP($E169,'INFO_Materials recyclability'!$I$6:$M$14,4,0))</f>
        <v>0</v>
      </c>
      <c r="Y169" s="62">
        <f>$J169+$K169+$L169+$M169+$N169+$O169+$P169+$Q169+$R169+IF(ISBLANK($E169),0,$F169*(1-VLOOKUP($E169,'INFO_Materials recyclability'!$I$6:$M$14,4,0)))</f>
        <v>0</v>
      </c>
      <c r="Z169" s="62">
        <f>$G169+$H169+$I169+$J169+IF(ISBLANK($E169),0,$F169*VLOOKUP($E169,'INFO_Materials recyclability'!$I$6:$M$14,5,0))</f>
        <v>0</v>
      </c>
      <c r="AA169" s="62">
        <f>$K169+$L169+$M169+$N169+$O169+$P169+$Q169+$R169+IF(ISBLANK($E169),0,$F169*(1-VLOOKUP($E169,'INFO_Materials recyclability'!$I$6:$M$14,5,0)))</f>
        <v>0</v>
      </c>
    </row>
    <row r="170" spans="2:27" x14ac:dyDescent="0.35">
      <c r="B170" s="5"/>
      <c r="C170" s="5"/>
      <c r="D170" s="26"/>
      <c r="E170" s="51"/>
      <c r="F170" s="53"/>
      <c r="G170" s="49"/>
      <c r="H170" s="49"/>
      <c r="I170" s="49"/>
      <c r="J170" s="49"/>
      <c r="K170" s="49"/>
      <c r="L170" s="49"/>
      <c r="M170" s="49"/>
      <c r="N170" s="49"/>
      <c r="O170" s="49"/>
      <c r="P170" s="56"/>
      <c r="Q170" s="70"/>
      <c r="R170" s="61"/>
      <c r="S170" s="60"/>
      <c r="T170" s="62">
        <f>$G170+$H170+$L170+IF(ISBLANK($E170),0,$F170*VLOOKUP($E170,'INFO_Materials recyclability'!$I$6:$M$14,2,0))</f>
        <v>0</v>
      </c>
      <c r="U170" s="62">
        <f>$I170+$J170+$K170+$M170+$N170+$O170+$P170+$Q170+$R170+IF(ISBLANK($E170),0,$F170*(1-VLOOKUP($E170,'INFO_Materials recyclability'!$I$6:$M$14,2,0)))</f>
        <v>0</v>
      </c>
      <c r="V170" s="62">
        <f>$G170+$H170+$K170+IF(ISBLANK($E170),0,$F170*VLOOKUP($E170,'INFO_Materials recyclability'!$I$6:$M$14,3,0))</f>
        <v>0</v>
      </c>
      <c r="W170" s="62">
        <f>$I170+$J170+$L170+$M170+$N170+$O170+$P170+$Q170+$R170+IF(ISBLANK($E170),0,$F170*(1-VLOOKUP($E170,'INFO_Materials recyclability'!$I$6:$M$14,3,0)))</f>
        <v>0</v>
      </c>
      <c r="X170" s="62">
        <f>$G170+$H170+$I170+IF(ISBLANK($E170),0,$F170*VLOOKUP($E170,'INFO_Materials recyclability'!$I$6:$M$14,4,0))</f>
        <v>0</v>
      </c>
      <c r="Y170" s="62">
        <f>$J170+$K170+$L170+$M170+$N170+$O170+$P170+$Q170+$R170+IF(ISBLANK($E170),0,$F170*(1-VLOOKUP($E170,'INFO_Materials recyclability'!$I$6:$M$14,4,0)))</f>
        <v>0</v>
      </c>
      <c r="Z170" s="62">
        <f>$G170+$H170+$I170+$J170+IF(ISBLANK($E170),0,$F170*VLOOKUP($E170,'INFO_Materials recyclability'!$I$6:$M$14,5,0))</f>
        <v>0</v>
      </c>
      <c r="AA170" s="62">
        <f>$K170+$L170+$M170+$N170+$O170+$P170+$Q170+$R170+IF(ISBLANK($E170),0,$F170*(1-VLOOKUP($E170,'INFO_Materials recyclability'!$I$6:$M$14,5,0)))</f>
        <v>0</v>
      </c>
    </row>
    <row r="171" spans="2:27" x14ac:dyDescent="0.35">
      <c r="B171" s="5"/>
      <c r="C171" s="5"/>
      <c r="D171" s="26"/>
      <c r="E171" s="51"/>
      <c r="F171" s="53"/>
      <c r="G171" s="49"/>
      <c r="H171" s="49"/>
      <c r="I171" s="49"/>
      <c r="J171" s="49"/>
      <c r="K171" s="49"/>
      <c r="L171" s="49"/>
      <c r="M171" s="49"/>
      <c r="N171" s="49"/>
      <c r="O171" s="49"/>
      <c r="P171" s="56"/>
      <c r="Q171" s="70"/>
      <c r="R171" s="61"/>
      <c r="S171" s="60"/>
      <c r="T171" s="62">
        <f>$G171+$H171+$L171+IF(ISBLANK($E171),0,$F171*VLOOKUP($E171,'INFO_Materials recyclability'!$I$6:$M$14,2,0))</f>
        <v>0</v>
      </c>
      <c r="U171" s="62">
        <f>$I171+$J171+$K171+$M171+$N171+$O171+$P171+$Q171+$R171+IF(ISBLANK($E171),0,$F171*(1-VLOOKUP($E171,'INFO_Materials recyclability'!$I$6:$M$14,2,0)))</f>
        <v>0</v>
      </c>
      <c r="V171" s="62">
        <f>$G171+$H171+$K171+IF(ISBLANK($E171),0,$F171*VLOOKUP($E171,'INFO_Materials recyclability'!$I$6:$M$14,3,0))</f>
        <v>0</v>
      </c>
      <c r="W171" s="62">
        <f>$I171+$J171+$L171+$M171+$N171+$O171+$P171+$Q171+$R171+IF(ISBLANK($E171),0,$F171*(1-VLOOKUP($E171,'INFO_Materials recyclability'!$I$6:$M$14,3,0)))</f>
        <v>0</v>
      </c>
      <c r="X171" s="62">
        <f>$G171+$H171+$I171+IF(ISBLANK($E171),0,$F171*VLOOKUP($E171,'INFO_Materials recyclability'!$I$6:$M$14,4,0))</f>
        <v>0</v>
      </c>
      <c r="Y171" s="62">
        <f>$J171+$K171+$L171+$M171+$N171+$O171+$P171+$Q171+$R171+IF(ISBLANK($E171),0,$F171*(1-VLOOKUP($E171,'INFO_Materials recyclability'!$I$6:$M$14,4,0)))</f>
        <v>0</v>
      </c>
      <c r="Z171" s="62">
        <f>$G171+$H171+$I171+$J171+IF(ISBLANK($E171),0,$F171*VLOOKUP($E171,'INFO_Materials recyclability'!$I$6:$M$14,5,0))</f>
        <v>0</v>
      </c>
      <c r="AA171" s="62">
        <f>$K171+$L171+$M171+$N171+$O171+$P171+$Q171+$R171+IF(ISBLANK($E171),0,$F171*(1-VLOOKUP($E171,'INFO_Materials recyclability'!$I$6:$M$14,5,0)))</f>
        <v>0</v>
      </c>
    </row>
    <row r="172" spans="2:27" x14ac:dyDescent="0.35">
      <c r="B172" s="5"/>
      <c r="C172" s="5"/>
      <c r="D172" s="26"/>
      <c r="E172" s="51"/>
      <c r="F172" s="53"/>
      <c r="G172" s="49"/>
      <c r="H172" s="49"/>
      <c r="I172" s="49"/>
      <c r="J172" s="49"/>
      <c r="K172" s="49"/>
      <c r="L172" s="49"/>
      <c r="M172" s="49"/>
      <c r="N172" s="49"/>
      <c r="O172" s="49"/>
      <c r="P172" s="56"/>
      <c r="Q172" s="70"/>
      <c r="R172" s="61"/>
      <c r="S172" s="60"/>
      <c r="T172" s="62">
        <f>$G172+$H172+$L172+IF(ISBLANK($E172),0,$F172*VLOOKUP($E172,'INFO_Materials recyclability'!$I$6:$M$14,2,0))</f>
        <v>0</v>
      </c>
      <c r="U172" s="62">
        <f>$I172+$J172+$K172+$M172+$N172+$O172+$P172+$Q172+$R172+IF(ISBLANK($E172),0,$F172*(1-VLOOKUP($E172,'INFO_Materials recyclability'!$I$6:$M$14,2,0)))</f>
        <v>0</v>
      </c>
      <c r="V172" s="62">
        <f>$G172+$H172+$K172+IF(ISBLANK($E172),0,$F172*VLOOKUP($E172,'INFO_Materials recyclability'!$I$6:$M$14,3,0))</f>
        <v>0</v>
      </c>
      <c r="W172" s="62">
        <f>$I172+$J172+$L172+$M172+$N172+$O172+$P172+$Q172+$R172+IF(ISBLANK($E172),0,$F172*(1-VLOOKUP($E172,'INFO_Materials recyclability'!$I$6:$M$14,3,0)))</f>
        <v>0</v>
      </c>
      <c r="X172" s="62">
        <f>$G172+$H172+$I172+IF(ISBLANK($E172),0,$F172*VLOOKUP($E172,'INFO_Materials recyclability'!$I$6:$M$14,4,0))</f>
        <v>0</v>
      </c>
      <c r="Y172" s="62">
        <f>$J172+$K172+$L172+$M172+$N172+$O172+$P172+$Q172+$R172+IF(ISBLANK($E172),0,$F172*(1-VLOOKUP($E172,'INFO_Materials recyclability'!$I$6:$M$14,4,0)))</f>
        <v>0</v>
      </c>
      <c r="Z172" s="62">
        <f>$G172+$H172+$I172+$J172+IF(ISBLANK($E172),0,$F172*VLOOKUP($E172,'INFO_Materials recyclability'!$I$6:$M$14,5,0))</f>
        <v>0</v>
      </c>
      <c r="AA172" s="62">
        <f>$K172+$L172+$M172+$N172+$O172+$P172+$Q172+$R172+IF(ISBLANK($E172),0,$F172*(1-VLOOKUP($E172,'INFO_Materials recyclability'!$I$6:$M$14,5,0)))</f>
        <v>0</v>
      </c>
    </row>
    <row r="173" spans="2:27" x14ac:dyDescent="0.35">
      <c r="B173" s="5"/>
      <c r="C173" s="5"/>
      <c r="D173" s="26"/>
      <c r="E173" s="51"/>
      <c r="F173" s="53"/>
      <c r="G173" s="49"/>
      <c r="H173" s="49"/>
      <c r="I173" s="49"/>
      <c r="J173" s="49"/>
      <c r="K173" s="49"/>
      <c r="L173" s="49"/>
      <c r="M173" s="49"/>
      <c r="N173" s="49"/>
      <c r="O173" s="49"/>
      <c r="P173" s="56"/>
      <c r="Q173" s="70"/>
      <c r="R173" s="61"/>
      <c r="S173" s="60"/>
      <c r="T173" s="62">
        <f>$G173+$H173+$L173+IF(ISBLANK($E173),0,$F173*VLOOKUP($E173,'INFO_Materials recyclability'!$I$6:$M$14,2,0))</f>
        <v>0</v>
      </c>
      <c r="U173" s="62">
        <f>$I173+$J173+$K173+$M173+$N173+$O173+$P173+$Q173+$R173+IF(ISBLANK($E173),0,$F173*(1-VLOOKUP($E173,'INFO_Materials recyclability'!$I$6:$M$14,2,0)))</f>
        <v>0</v>
      </c>
      <c r="V173" s="62">
        <f>$G173+$H173+$K173+IF(ISBLANK($E173),0,$F173*VLOOKUP($E173,'INFO_Materials recyclability'!$I$6:$M$14,3,0))</f>
        <v>0</v>
      </c>
      <c r="W173" s="62">
        <f>$I173+$J173+$L173+$M173+$N173+$O173+$P173+$Q173+$R173+IF(ISBLANK($E173),0,$F173*(1-VLOOKUP($E173,'INFO_Materials recyclability'!$I$6:$M$14,3,0)))</f>
        <v>0</v>
      </c>
      <c r="X173" s="62">
        <f>$G173+$H173+$I173+IF(ISBLANK($E173),0,$F173*VLOOKUP($E173,'INFO_Materials recyclability'!$I$6:$M$14,4,0))</f>
        <v>0</v>
      </c>
      <c r="Y173" s="62">
        <f>$J173+$K173+$L173+$M173+$N173+$O173+$P173+$Q173+$R173+IF(ISBLANK($E173),0,$F173*(1-VLOOKUP($E173,'INFO_Materials recyclability'!$I$6:$M$14,4,0)))</f>
        <v>0</v>
      </c>
      <c r="Z173" s="62">
        <f>$G173+$H173+$I173+$J173+IF(ISBLANK($E173),0,$F173*VLOOKUP($E173,'INFO_Materials recyclability'!$I$6:$M$14,5,0))</f>
        <v>0</v>
      </c>
      <c r="AA173" s="62">
        <f>$K173+$L173+$M173+$N173+$O173+$P173+$Q173+$R173+IF(ISBLANK($E173),0,$F173*(1-VLOOKUP($E173,'INFO_Materials recyclability'!$I$6:$M$14,5,0)))</f>
        <v>0</v>
      </c>
    </row>
    <row r="174" spans="2:27" x14ac:dyDescent="0.35">
      <c r="B174" s="5"/>
      <c r="C174" s="5"/>
      <c r="D174" s="26"/>
      <c r="E174" s="51"/>
      <c r="F174" s="53"/>
      <c r="G174" s="49"/>
      <c r="H174" s="49"/>
      <c r="I174" s="49"/>
      <c r="J174" s="49"/>
      <c r="K174" s="49"/>
      <c r="L174" s="49"/>
      <c r="M174" s="49"/>
      <c r="N174" s="49"/>
      <c r="O174" s="49"/>
      <c r="P174" s="56"/>
      <c r="Q174" s="70"/>
      <c r="R174" s="61"/>
      <c r="S174" s="60"/>
      <c r="T174" s="62">
        <f>$G174+$H174+$L174+IF(ISBLANK($E174),0,$F174*VLOOKUP($E174,'INFO_Materials recyclability'!$I$6:$M$14,2,0))</f>
        <v>0</v>
      </c>
      <c r="U174" s="62">
        <f>$I174+$J174+$K174+$M174+$N174+$O174+$P174+$Q174+$R174+IF(ISBLANK($E174),0,$F174*(1-VLOOKUP($E174,'INFO_Materials recyclability'!$I$6:$M$14,2,0)))</f>
        <v>0</v>
      </c>
      <c r="V174" s="62">
        <f>$G174+$H174+$K174+IF(ISBLANK($E174),0,$F174*VLOOKUP($E174,'INFO_Materials recyclability'!$I$6:$M$14,3,0))</f>
        <v>0</v>
      </c>
      <c r="W174" s="62">
        <f>$I174+$J174+$L174+$M174+$N174+$O174+$P174+$Q174+$R174+IF(ISBLANK($E174),0,$F174*(1-VLOOKUP($E174,'INFO_Materials recyclability'!$I$6:$M$14,3,0)))</f>
        <v>0</v>
      </c>
      <c r="X174" s="62">
        <f>$G174+$H174+$I174+IF(ISBLANK($E174),0,$F174*VLOOKUP($E174,'INFO_Materials recyclability'!$I$6:$M$14,4,0))</f>
        <v>0</v>
      </c>
      <c r="Y174" s="62">
        <f>$J174+$K174+$L174+$M174+$N174+$O174+$P174+$Q174+$R174+IF(ISBLANK($E174),0,$F174*(1-VLOOKUP($E174,'INFO_Materials recyclability'!$I$6:$M$14,4,0)))</f>
        <v>0</v>
      </c>
      <c r="Z174" s="62">
        <f>$G174+$H174+$I174+$J174+IF(ISBLANK($E174),0,$F174*VLOOKUP($E174,'INFO_Materials recyclability'!$I$6:$M$14,5,0))</f>
        <v>0</v>
      </c>
      <c r="AA174" s="62">
        <f>$K174+$L174+$M174+$N174+$O174+$P174+$Q174+$R174+IF(ISBLANK($E174),0,$F174*(1-VLOOKUP($E174,'INFO_Materials recyclability'!$I$6:$M$14,5,0)))</f>
        <v>0</v>
      </c>
    </row>
    <row r="175" spans="2:27" x14ac:dyDescent="0.35">
      <c r="B175" s="5"/>
      <c r="C175" s="5"/>
      <c r="D175" s="26"/>
      <c r="E175" s="51"/>
      <c r="F175" s="53"/>
      <c r="G175" s="49"/>
      <c r="H175" s="49"/>
      <c r="I175" s="49"/>
      <c r="J175" s="49"/>
      <c r="K175" s="49"/>
      <c r="L175" s="49"/>
      <c r="M175" s="49"/>
      <c r="N175" s="49"/>
      <c r="O175" s="49"/>
      <c r="P175" s="56"/>
      <c r="Q175" s="70"/>
      <c r="R175" s="61"/>
      <c r="S175" s="60"/>
      <c r="T175" s="62">
        <f>$G175+$H175+$L175+IF(ISBLANK($E175),0,$F175*VLOOKUP($E175,'INFO_Materials recyclability'!$I$6:$M$14,2,0))</f>
        <v>0</v>
      </c>
      <c r="U175" s="62">
        <f>$I175+$J175+$K175+$M175+$N175+$O175+$P175+$Q175+$R175+IF(ISBLANK($E175),0,$F175*(1-VLOOKUP($E175,'INFO_Materials recyclability'!$I$6:$M$14,2,0)))</f>
        <v>0</v>
      </c>
      <c r="V175" s="62">
        <f>$G175+$H175+$K175+IF(ISBLANK($E175),0,$F175*VLOOKUP($E175,'INFO_Materials recyclability'!$I$6:$M$14,3,0))</f>
        <v>0</v>
      </c>
      <c r="W175" s="62">
        <f>$I175+$J175+$L175+$M175+$N175+$O175+$P175+$Q175+$R175+IF(ISBLANK($E175),0,$F175*(1-VLOOKUP($E175,'INFO_Materials recyclability'!$I$6:$M$14,3,0)))</f>
        <v>0</v>
      </c>
      <c r="X175" s="62">
        <f>$G175+$H175+$I175+IF(ISBLANK($E175),0,$F175*VLOOKUP($E175,'INFO_Materials recyclability'!$I$6:$M$14,4,0))</f>
        <v>0</v>
      </c>
      <c r="Y175" s="62">
        <f>$J175+$K175+$L175+$M175+$N175+$O175+$P175+$Q175+$R175+IF(ISBLANK($E175),0,$F175*(1-VLOOKUP($E175,'INFO_Materials recyclability'!$I$6:$M$14,4,0)))</f>
        <v>0</v>
      </c>
      <c r="Z175" s="62">
        <f>$G175+$H175+$I175+$J175+IF(ISBLANK($E175),0,$F175*VLOOKUP($E175,'INFO_Materials recyclability'!$I$6:$M$14,5,0))</f>
        <v>0</v>
      </c>
      <c r="AA175" s="62">
        <f>$K175+$L175+$M175+$N175+$O175+$P175+$Q175+$R175+IF(ISBLANK($E175),0,$F175*(1-VLOOKUP($E175,'INFO_Materials recyclability'!$I$6:$M$14,5,0)))</f>
        <v>0</v>
      </c>
    </row>
    <row r="176" spans="2:27" x14ac:dyDescent="0.35">
      <c r="B176" s="5"/>
      <c r="C176" s="5"/>
      <c r="D176" s="26"/>
      <c r="E176" s="51"/>
      <c r="F176" s="53"/>
      <c r="G176" s="49"/>
      <c r="H176" s="49"/>
      <c r="I176" s="49"/>
      <c r="J176" s="49"/>
      <c r="K176" s="49"/>
      <c r="L176" s="49"/>
      <c r="M176" s="49"/>
      <c r="N176" s="49"/>
      <c r="O176" s="49"/>
      <c r="P176" s="56"/>
      <c r="Q176" s="70"/>
      <c r="R176" s="61"/>
      <c r="S176" s="60"/>
      <c r="T176" s="62">
        <f>$G176+$H176+$L176+IF(ISBLANK($E176),0,$F176*VLOOKUP($E176,'INFO_Materials recyclability'!$I$6:$M$14,2,0))</f>
        <v>0</v>
      </c>
      <c r="U176" s="62">
        <f>$I176+$J176+$K176+$M176+$N176+$O176+$P176+$Q176+$R176+IF(ISBLANK($E176),0,$F176*(1-VLOOKUP($E176,'INFO_Materials recyclability'!$I$6:$M$14,2,0)))</f>
        <v>0</v>
      </c>
      <c r="V176" s="62">
        <f>$G176+$H176+$K176+IF(ISBLANK($E176),0,$F176*VLOOKUP($E176,'INFO_Materials recyclability'!$I$6:$M$14,3,0))</f>
        <v>0</v>
      </c>
      <c r="W176" s="62">
        <f>$I176+$J176+$L176+$M176+$N176+$O176+$P176+$Q176+$R176+IF(ISBLANK($E176),0,$F176*(1-VLOOKUP($E176,'INFO_Materials recyclability'!$I$6:$M$14,3,0)))</f>
        <v>0</v>
      </c>
      <c r="X176" s="62">
        <f>$G176+$H176+$I176+IF(ISBLANK($E176),0,$F176*VLOOKUP($E176,'INFO_Materials recyclability'!$I$6:$M$14,4,0))</f>
        <v>0</v>
      </c>
      <c r="Y176" s="62">
        <f>$J176+$K176+$L176+$M176+$N176+$O176+$P176+$Q176+$R176+IF(ISBLANK($E176),0,$F176*(1-VLOOKUP($E176,'INFO_Materials recyclability'!$I$6:$M$14,4,0)))</f>
        <v>0</v>
      </c>
      <c r="Z176" s="62">
        <f>$G176+$H176+$I176+$J176+IF(ISBLANK($E176),0,$F176*VLOOKUP($E176,'INFO_Materials recyclability'!$I$6:$M$14,5,0))</f>
        <v>0</v>
      </c>
      <c r="AA176" s="62">
        <f>$K176+$L176+$M176+$N176+$O176+$P176+$Q176+$R176+IF(ISBLANK($E176),0,$F176*(1-VLOOKUP($E176,'INFO_Materials recyclability'!$I$6:$M$14,5,0)))</f>
        <v>0</v>
      </c>
    </row>
    <row r="177" spans="2:27" x14ac:dyDescent="0.35">
      <c r="B177" s="5"/>
      <c r="C177" s="5"/>
      <c r="D177" s="26"/>
      <c r="E177" s="51"/>
      <c r="F177" s="53"/>
      <c r="G177" s="49"/>
      <c r="H177" s="49"/>
      <c r="I177" s="49"/>
      <c r="J177" s="49"/>
      <c r="K177" s="49"/>
      <c r="L177" s="49"/>
      <c r="M177" s="49"/>
      <c r="N177" s="49"/>
      <c r="O177" s="49"/>
      <c r="P177" s="56"/>
      <c r="Q177" s="70"/>
      <c r="R177" s="61"/>
      <c r="S177" s="60"/>
      <c r="T177" s="62">
        <f>$G177+$H177+$L177+IF(ISBLANK($E177),0,$F177*VLOOKUP($E177,'INFO_Materials recyclability'!$I$6:$M$14,2,0))</f>
        <v>0</v>
      </c>
      <c r="U177" s="62">
        <f>$I177+$J177+$K177+$M177+$N177+$O177+$P177+$Q177+$R177+IF(ISBLANK($E177),0,$F177*(1-VLOOKUP($E177,'INFO_Materials recyclability'!$I$6:$M$14,2,0)))</f>
        <v>0</v>
      </c>
      <c r="V177" s="62">
        <f>$G177+$H177+$K177+IF(ISBLANK($E177),0,$F177*VLOOKUP($E177,'INFO_Materials recyclability'!$I$6:$M$14,3,0))</f>
        <v>0</v>
      </c>
      <c r="W177" s="62">
        <f>$I177+$J177+$L177+$M177+$N177+$O177+$P177+$Q177+$R177+IF(ISBLANK($E177),0,$F177*(1-VLOOKUP($E177,'INFO_Materials recyclability'!$I$6:$M$14,3,0)))</f>
        <v>0</v>
      </c>
      <c r="X177" s="62">
        <f>$G177+$H177+$I177+IF(ISBLANK($E177),0,$F177*VLOOKUP($E177,'INFO_Materials recyclability'!$I$6:$M$14,4,0))</f>
        <v>0</v>
      </c>
      <c r="Y177" s="62">
        <f>$J177+$K177+$L177+$M177+$N177+$O177+$P177+$Q177+$R177+IF(ISBLANK($E177),0,$F177*(1-VLOOKUP($E177,'INFO_Materials recyclability'!$I$6:$M$14,4,0)))</f>
        <v>0</v>
      </c>
      <c r="Z177" s="62">
        <f>$G177+$H177+$I177+$J177+IF(ISBLANK($E177),0,$F177*VLOOKUP($E177,'INFO_Materials recyclability'!$I$6:$M$14,5,0))</f>
        <v>0</v>
      </c>
      <c r="AA177" s="62">
        <f>$K177+$L177+$M177+$N177+$O177+$P177+$Q177+$R177+IF(ISBLANK($E177),0,$F177*(1-VLOOKUP($E177,'INFO_Materials recyclability'!$I$6:$M$14,5,0)))</f>
        <v>0</v>
      </c>
    </row>
    <row r="178" spans="2:27" x14ac:dyDescent="0.35">
      <c r="B178" s="5"/>
      <c r="C178" s="5"/>
      <c r="D178" s="26"/>
      <c r="E178" s="51"/>
      <c r="F178" s="53"/>
      <c r="G178" s="49"/>
      <c r="H178" s="49"/>
      <c r="I178" s="49"/>
      <c r="J178" s="49"/>
      <c r="K178" s="49"/>
      <c r="L178" s="49"/>
      <c r="M178" s="49"/>
      <c r="N178" s="49"/>
      <c r="O178" s="49"/>
      <c r="P178" s="56"/>
      <c r="Q178" s="70"/>
      <c r="R178" s="61"/>
      <c r="S178" s="60"/>
      <c r="T178" s="62">
        <f>$G178+$H178+$L178+IF(ISBLANK($E178),0,$F178*VLOOKUP($E178,'INFO_Materials recyclability'!$I$6:$M$14,2,0))</f>
        <v>0</v>
      </c>
      <c r="U178" s="62">
        <f>$I178+$J178+$K178+$M178+$N178+$O178+$P178+$Q178+$R178+IF(ISBLANK($E178),0,$F178*(1-VLOOKUP($E178,'INFO_Materials recyclability'!$I$6:$M$14,2,0)))</f>
        <v>0</v>
      </c>
      <c r="V178" s="62">
        <f>$G178+$H178+$K178+IF(ISBLANK($E178),0,$F178*VLOOKUP($E178,'INFO_Materials recyclability'!$I$6:$M$14,3,0))</f>
        <v>0</v>
      </c>
      <c r="W178" s="62">
        <f>$I178+$J178+$L178+$M178+$N178+$O178+$P178+$Q178+$R178+IF(ISBLANK($E178),0,$F178*(1-VLOOKUP($E178,'INFO_Materials recyclability'!$I$6:$M$14,3,0)))</f>
        <v>0</v>
      </c>
      <c r="X178" s="62">
        <f>$G178+$H178+$I178+IF(ISBLANK($E178),0,$F178*VLOOKUP($E178,'INFO_Materials recyclability'!$I$6:$M$14,4,0))</f>
        <v>0</v>
      </c>
      <c r="Y178" s="62">
        <f>$J178+$K178+$L178+$M178+$N178+$O178+$P178+$Q178+$R178+IF(ISBLANK($E178),0,$F178*(1-VLOOKUP($E178,'INFO_Materials recyclability'!$I$6:$M$14,4,0)))</f>
        <v>0</v>
      </c>
      <c r="Z178" s="62">
        <f>$G178+$H178+$I178+$J178+IF(ISBLANK($E178),0,$F178*VLOOKUP($E178,'INFO_Materials recyclability'!$I$6:$M$14,5,0))</f>
        <v>0</v>
      </c>
      <c r="AA178" s="62">
        <f>$K178+$L178+$M178+$N178+$O178+$P178+$Q178+$R178+IF(ISBLANK($E178),0,$F178*(1-VLOOKUP($E178,'INFO_Materials recyclability'!$I$6:$M$14,5,0)))</f>
        <v>0</v>
      </c>
    </row>
    <row r="179" spans="2:27" x14ac:dyDescent="0.35">
      <c r="B179" s="5"/>
      <c r="C179" s="5"/>
      <c r="D179" s="26"/>
      <c r="E179" s="51"/>
      <c r="F179" s="53"/>
      <c r="G179" s="49"/>
      <c r="H179" s="49"/>
      <c r="I179" s="49"/>
      <c r="J179" s="49"/>
      <c r="K179" s="49"/>
      <c r="L179" s="49"/>
      <c r="M179" s="49"/>
      <c r="N179" s="49"/>
      <c r="O179" s="49"/>
      <c r="P179" s="56"/>
      <c r="Q179" s="70"/>
      <c r="R179" s="61"/>
      <c r="S179" s="60"/>
      <c r="T179" s="62">
        <f>$G179+$H179+$L179+IF(ISBLANK($E179),0,$F179*VLOOKUP($E179,'INFO_Materials recyclability'!$I$6:$M$14,2,0))</f>
        <v>0</v>
      </c>
      <c r="U179" s="62">
        <f>$I179+$J179+$K179+$M179+$N179+$O179+$P179+$Q179+$R179+IF(ISBLANK($E179),0,$F179*(1-VLOOKUP($E179,'INFO_Materials recyclability'!$I$6:$M$14,2,0)))</f>
        <v>0</v>
      </c>
      <c r="V179" s="62">
        <f>$G179+$H179+$K179+IF(ISBLANK($E179),0,$F179*VLOOKUP($E179,'INFO_Materials recyclability'!$I$6:$M$14,3,0))</f>
        <v>0</v>
      </c>
      <c r="W179" s="62">
        <f>$I179+$J179+$L179+$M179+$N179+$O179+$P179+$Q179+$R179+IF(ISBLANK($E179),0,$F179*(1-VLOOKUP($E179,'INFO_Materials recyclability'!$I$6:$M$14,3,0)))</f>
        <v>0</v>
      </c>
      <c r="X179" s="62">
        <f>$G179+$H179+$I179+IF(ISBLANK($E179),0,$F179*VLOOKUP($E179,'INFO_Materials recyclability'!$I$6:$M$14,4,0))</f>
        <v>0</v>
      </c>
      <c r="Y179" s="62">
        <f>$J179+$K179+$L179+$M179+$N179+$O179+$P179+$Q179+$R179+IF(ISBLANK($E179),0,$F179*(1-VLOOKUP($E179,'INFO_Materials recyclability'!$I$6:$M$14,4,0)))</f>
        <v>0</v>
      </c>
      <c r="Z179" s="62">
        <f>$G179+$H179+$I179+$J179+IF(ISBLANK($E179),0,$F179*VLOOKUP($E179,'INFO_Materials recyclability'!$I$6:$M$14,5,0))</f>
        <v>0</v>
      </c>
      <c r="AA179" s="62">
        <f>$K179+$L179+$M179+$N179+$O179+$P179+$Q179+$R179+IF(ISBLANK($E179),0,$F179*(1-VLOOKUP($E179,'INFO_Materials recyclability'!$I$6:$M$14,5,0)))</f>
        <v>0</v>
      </c>
    </row>
    <row r="180" spans="2:27" x14ac:dyDescent="0.35">
      <c r="B180" s="5"/>
      <c r="C180" s="5"/>
      <c r="D180" s="26"/>
      <c r="E180" s="51"/>
      <c r="F180" s="53"/>
      <c r="G180" s="49"/>
      <c r="H180" s="49"/>
      <c r="I180" s="49"/>
      <c r="J180" s="49"/>
      <c r="K180" s="49"/>
      <c r="L180" s="49"/>
      <c r="M180" s="49"/>
      <c r="N180" s="49"/>
      <c r="O180" s="49"/>
      <c r="P180" s="56"/>
      <c r="Q180" s="70"/>
      <c r="R180" s="61"/>
      <c r="S180" s="60"/>
      <c r="T180" s="62">
        <f>$G180+$H180+$L180+IF(ISBLANK($E180),0,$F180*VLOOKUP($E180,'INFO_Materials recyclability'!$I$6:$M$14,2,0))</f>
        <v>0</v>
      </c>
      <c r="U180" s="62">
        <f>$I180+$J180+$K180+$M180+$N180+$O180+$P180+$Q180+$R180+IF(ISBLANK($E180),0,$F180*(1-VLOOKUP($E180,'INFO_Materials recyclability'!$I$6:$M$14,2,0)))</f>
        <v>0</v>
      </c>
      <c r="V180" s="62">
        <f>$G180+$H180+$K180+IF(ISBLANK($E180),0,$F180*VLOOKUP($E180,'INFO_Materials recyclability'!$I$6:$M$14,3,0))</f>
        <v>0</v>
      </c>
      <c r="W180" s="62">
        <f>$I180+$J180+$L180+$M180+$N180+$O180+$P180+$Q180+$R180+IF(ISBLANK($E180),0,$F180*(1-VLOOKUP($E180,'INFO_Materials recyclability'!$I$6:$M$14,3,0)))</f>
        <v>0</v>
      </c>
      <c r="X180" s="62">
        <f>$G180+$H180+$I180+IF(ISBLANK($E180),0,$F180*VLOOKUP($E180,'INFO_Materials recyclability'!$I$6:$M$14,4,0))</f>
        <v>0</v>
      </c>
      <c r="Y180" s="62">
        <f>$J180+$K180+$L180+$M180+$N180+$O180+$P180+$Q180+$R180+IF(ISBLANK($E180),0,$F180*(1-VLOOKUP($E180,'INFO_Materials recyclability'!$I$6:$M$14,4,0)))</f>
        <v>0</v>
      </c>
      <c r="Z180" s="62">
        <f>$G180+$H180+$I180+$J180+IF(ISBLANK($E180),0,$F180*VLOOKUP($E180,'INFO_Materials recyclability'!$I$6:$M$14,5,0))</f>
        <v>0</v>
      </c>
      <c r="AA180" s="62">
        <f>$K180+$L180+$M180+$N180+$O180+$P180+$Q180+$R180+IF(ISBLANK($E180),0,$F180*(1-VLOOKUP($E180,'INFO_Materials recyclability'!$I$6:$M$14,5,0)))</f>
        <v>0</v>
      </c>
    </row>
    <row r="181" spans="2:27" x14ac:dyDescent="0.35">
      <c r="B181" s="5"/>
      <c r="C181" s="5"/>
      <c r="D181" s="26"/>
      <c r="E181" s="51"/>
      <c r="F181" s="53"/>
      <c r="G181" s="49"/>
      <c r="H181" s="49"/>
      <c r="I181" s="49"/>
      <c r="J181" s="49"/>
      <c r="K181" s="49"/>
      <c r="L181" s="49"/>
      <c r="M181" s="49"/>
      <c r="N181" s="49"/>
      <c r="O181" s="49"/>
      <c r="P181" s="56"/>
      <c r="Q181" s="70"/>
      <c r="R181" s="61"/>
      <c r="S181" s="60"/>
      <c r="T181" s="62">
        <f>$G181+$H181+$L181+IF(ISBLANK($E181),0,$F181*VLOOKUP($E181,'INFO_Materials recyclability'!$I$6:$M$14,2,0))</f>
        <v>0</v>
      </c>
      <c r="U181" s="62">
        <f>$I181+$J181+$K181+$M181+$N181+$O181+$P181+$Q181+$R181+IF(ISBLANK($E181),0,$F181*(1-VLOOKUP($E181,'INFO_Materials recyclability'!$I$6:$M$14,2,0)))</f>
        <v>0</v>
      </c>
      <c r="V181" s="62">
        <f>$G181+$H181+$K181+IF(ISBLANK($E181),0,$F181*VLOOKUP($E181,'INFO_Materials recyclability'!$I$6:$M$14,3,0))</f>
        <v>0</v>
      </c>
      <c r="W181" s="62">
        <f>$I181+$J181+$L181+$M181+$N181+$O181+$P181+$Q181+$R181+IF(ISBLANK($E181),0,$F181*(1-VLOOKUP($E181,'INFO_Materials recyclability'!$I$6:$M$14,3,0)))</f>
        <v>0</v>
      </c>
      <c r="X181" s="62">
        <f>$G181+$H181+$I181+IF(ISBLANK($E181),0,$F181*VLOOKUP($E181,'INFO_Materials recyclability'!$I$6:$M$14,4,0))</f>
        <v>0</v>
      </c>
      <c r="Y181" s="62">
        <f>$J181+$K181+$L181+$M181+$N181+$O181+$P181+$Q181+$R181+IF(ISBLANK($E181),0,$F181*(1-VLOOKUP($E181,'INFO_Materials recyclability'!$I$6:$M$14,4,0)))</f>
        <v>0</v>
      </c>
      <c r="Z181" s="62">
        <f>$G181+$H181+$I181+$J181+IF(ISBLANK($E181),0,$F181*VLOOKUP($E181,'INFO_Materials recyclability'!$I$6:$M$14,5,0))</f>
        <v>0</v>
      </c>
      <c r="AA181" s="62">
        <f>$K181+$L181+$M181+$N181+$O181+$P181+$Q181+$R181+IF(ISBLANK($E181),0,$F181*(1-VLOOKUP($E181,'INFO_Materials recyclability'!$I$6:$M$14,5,0)))</f>
        <v>0</v>
      </c>
    </row>
    <row r="182" spans="2:27" x14ac:dyDescent="0.35">
      <c r="B182" s="5"/>
      <c r="C182" s="5"/>
      <c r="D182" s="26"/>
      <c r="E182" s="51"/>
      <c r="F182" s="53"/>
      <c r="G182" s="49"/>
      <c r="H182" s="49"/>
      <c r="I182" s="49"/>
      <c r="J182" s="49"/>
      <c r="K182" s="49"/>
      <c r="L182" s="49"/>
      <c r="M182" s="49"/>
      <c r="N182" s="49"/>
      <c r="O182" s="49"/>
      <c r="P182" s="56"/>
      <c r="Q182" s="70"/>
      <c r="R182" s="61"/>
      <c r="S182" s="60"/>
      <c r="T182" s="62">
        <f>$G182+$H182+$L182+IF(ISBLANK($E182),0,$F182*VLOOKUP($E182,'INFO_Materials recyclability'!$I$6:$M$14,2,0))</f>
        <v>0</v>
      </c>
      <c r="U182" s="62">
        <f>$I182+$J182+$K182+$M182+$N182+$O182+$P182+$Q182+$R182+IF(ISBLANK($E182),0,$F182*(1-VLOOKUP($E182,'INFO_Materials recyclability'!$I$6:$M$14,2,0)))</f>
        <v>0</v>
      </c>
      <c r="V182" s="62">
        <f>$G182+$H182+$K182+IF(ISBLANK($E182),0,$F182*VLOOKUP($E182,'INFO_Materials recyclability'!$I$6:$M$14,3,0))</f>
        <v>0</v>
      </c>
      <c r="W182" s="62">
        <f>$I182+$J182+$L182+$M182+$N182+$O182+$P182+$Q182+$R182+IF(ISBLANK($E182),0,$F182*(1-VLOOKUP($E182,'INFO_Materials recyclability'!$I$6:$M$14,3,0)))</f>
        <v>0</v>
      </c>
      <c r="X182" s="62">
        <f>$G182+$H182+$I182+IF(ISBLANK($E182),0,$F182*VLOOKUP($E182,'INFO_Materials recyclability'!$I$6:$M$14,4,0))</f>
        <v>0</v>
      </c>
      <c r="Y182" s="62">
        <f>$J182+$K182+$L182+$M182+$N182+$O182+$P182+$Q182+$R182+IF(ISBLANK($E182),0,$F182*(1-VLOOKUP($E182,'INFO_Materials recyclability'!$I$6:$M$14,4,0)))</f>
        <v>0</v>
      </c>
      <c r="Z182" s="62">
        <f>$G182+$H182+$I182+$J182+IF(ISBLANK($E182),0,$F182*VLOOKUP($E182,'INFO_Materials recyclability'!$I$6:$M$14,5,0))</f>
        <v>0</v>
      </c>
      <c r="AA182" s="62">
        <f>$K182+$L182+$M182+$N182+$O182+$P182+$Q182+$R182+IF(ISBLANK($E182),0,$F182*(1-VLOOKUP($E182,'INFO_Materials recyclability'!$I$6:$M$14,5,0)))</f>
        <v>0</v>
      </c>
    </row>
    <row r="183" spans="2:27" x14ac:dyDescent="0.35">
      <c r="B183" s="5"/>
      <c r="C183" s="5"/>
      <c r="D183" s="26"/>
      <c r="E183" s="51"/>
      <c r="F183" s="53"/>
      <c r="G183" s="49"/>
      <c r="H183" s="49"/>
      <c r="I183" s="49"/>
      <c r="J183" s="49"/>
      <c r="K183" s="49"/>
      <c r="L183" s="49"/>
      <c r="M183" s="49"/>
      <c r="N183" s="49"/>
      <c r="O183" s="49"/>
      <c r="P183" s="56"/>
      <c r="Q183" s="70"/>
      <c r="R183" s="61"/>
      <c r="S183" s="60"/>
      <c r="T183" s="62">
        <f>$G183+$H183+$L183+IF(ISBLANK($E183),0,$F183*VLOOKUP($E183,'INFO_Materials recyclability'!$I$6:$M$14,2,0))</f>
        <v>0</v>
      </c>
      <c r="U183" s="62">
        <f>$I183+$J183+$K183+$M183+$N183+$O183+$P183+$Q183+$R183+IF(ISBLANK($E183),0,$F183*(1-VLOOKUP($E183,'INFO_Materials recyclability'!$I$6:$M$14,2,0)))</f>
        <v>0</v>
      </c>
      <c r="V183" s="62">
        <f>$G183+$H183+$K183+IF(ISBLANK($E183),0,$F183*VLOOKUP($E183,'INFO_Materials recyclability'!$I$6:$M$14,3,0))</f>
        <v>0</v>
      </c>
      <c r="W183" s="62">
        <f>$I183+$J183+$L183+$M183+$N183+$O183+$P183+$Q183+$R183+IF(ISBLANK($E183),0,$F183*(1-VLOOKUP($E183,'INFO_Materials recyclability'!$I$6:$M$14,3,0)))</f>
        <v>0</v>
      </c>
      <c r="X183" s="62">
        <f>$G183+$H183+$I183+IF(ISBLANK($E183),0,$F183*VLOOKUP($E183,'INFO_Materials recyclability'!$I$6:$M$14,4,0))</f>
        <v>0</v>
      </c>
      <c r="Y183" s="62">
        <f>$J183+$K183+$L183+$M183+$N183+$O183+$P183+$Q183+$R183+IF(ISBLANK($E183),0,$F183*(1-VLOOKUP($E183,'INFO_Materials recyclability'!$I$6:$M$14,4,0)))</f>
        <v>0</v>
      </c>
      <c r="Z183" s="62">
        <f>$G183+$H183+$I183+$J183+IF(ISBLANK($E183),0,$F183*VLOOKUP($E183,'INFO_Materials recyclability'!$I$6:$M$14,5,0))</f>
        <v>0</v>
      </c>
      <c r="AA183" s="62">
        <f>$K183+$L183+$M183+$N183+$O183+$P183+$Q183+$R183+IF(ISBLANK($E183),0,$F183*(1-VLOOKUP($E183,'INFO_Materials recyclability'!$I$6:$M$14,5,0)))</f>
        <v>0</v>
      </c>
    </row>
    <row r="184" spans="2:27" x14ac:dyDescent="0.35">
      <c r="B184" s="5"/>
      <c r="C184" s="5"/>
      <c r="D184" s="26"/>
      <c r="E184" s="51"/>
      <c r="F184" s="53"/>
      <c r="G184" s="49"/>
      <c r="H184" s="49"/>
      <c r="I184" s="49"/>
      <c r="J184" s="49"/>
      <c r="K184" s="49"/>
      <c r="L184" s="49"/>
      <c r="M184" s="49"/>
      <c r="N184" s="49"/>
      <c r="O184" s="49"/>
      <c r="P184" s="56"/>
      <c r="Q184" s="70"/>
      <c r="R184" s="61"/>
      <c r="S184" s="60"/>
      <c r="T184" s="62">
        <f>$G184+$H184+$L184+IF(ISBLANK($E184),0,$F184*VLOOKUP($E184,'INFO_Materials recyclability'!$I$6:$M$14,2,0))</f>
        <v>0</v>
      </c>
      <c r="U184" s="62">
        <f>$I184+$J184+$K184+$M184+$N184+$O184+$P184+$Q184+$R184+IF(ISBLANK($E184),0,$F184*(1-VLOOKUP($E184,'INFO_Materials recyclability'!$I$6:$M$14,2,0)))</f>
        <v>0</v>
      </c>
      <c r="V184" s="62">
        <f>$G184+$H184+$K184+IF(ISBLANK($E184),0,$F184*VLOOKUP($E184,'INFO_Materials recyclability'!$I$6:$M$14,3,0))</f>
        <v>0</v>
      </c>
      <c r="W184" s="62">
        <f>$I184+$J184+$L184+$M184+$N184+$O184+$P184+$Q184+$R184+IF(ISBLANK($E184),0,$F184*(1-VLOOKUP($E184,'INFO_Materials recyclability'!$I$6:$M$14,3,0)))</f>
        <v>0</v>
      </c>
      <c r="X184" s="62">
        <f>$G184+$H184+$I184+IF(ISBLANK($E184),0,$F184*VLOOKUP($E184,'INFO_Materials recyclability'!$I$6:$M$14,4,0))</f>
        <v>0</v>
      </c>
      <c r="Y184" s="62">
        <f>$J184+$K184+$L184+$M184+$N184+$O184+$P184+$Q184+$R184+IF(ISBLANK($E184),0,$F184*(1-VLOOKUP($E184,'INFO_Materials recyclability'!$I$6:$M$14,4,0)))</f>
        <v>0</v>
      </c>
      <c r="Z184" s="62">
        <f>$G184+$H184+$I184+$J184+IF(ISBLANK($E184),0,$F184*VLOOKUP($E184,'INFO_Materials recyclability'!$I$6:$M$14,5,0))</f>
        <v>0</v>
      </c>
      <c r="AA184" s="62">
        <f>$K184+$L184+$M184+$N184+$O184+$P184+$Q184+$R184+IF(ISBLANK($E184),0,$F184*(1-VLOOKUP($E184,'INFO_Materials recyclability'!$I$6:$M$14,5,0)))</f>
        <v>0</v>
      </c>
    </row>
    <row r="185" spans="2:27" x14ac:dyDescent="0.35">
      <c r="B185" s="5"/>
      <c r="C185" s="5"/>
      <c r="D185" s="26"/>
      <c r="E185" s="51"/>
      <c r="F185" s="53"/>
      <c r="G185" s="49"/>
      <c r="H185" s="49"/>
      <c r="I185" s="49"/>
      <c r="J185" s="49"/>
      <c r="K185" s="49"/>
      <c r="L185" s="49"/>
      <c r="M185" s="49"/>
      <c r="N185" s="49"/>
      <c r="O185" s="49"/>
      <c r="P185" s="56"/>
      <c r="Q185" s="70"/>
      <c r="R185" s="61"/>
      <c r="S185" s="60"/>
      <c r="T185" s="62">
        <f>$G185+$H185+$L185+IF(ISBLANK($E185),0,$F185*VLOOKUP($E185,'INFO_Materials recyclability'!$I$6:$M$14,2,0))</f>
        <v>0</v>
      </c>
      <c r="U185" s="62">
        <f>$I185+$J185+$K185+$M185+$N185+$O185+$P185+$Q185+$R185+IF(ISBLANK($E185),0,$F185*(1-VLOOKUP($E185,'INFO_Materials recyclability'!$I$6:$M$14,2,0)))</f>
        <v>0</v>
      </c>
      <c r="V185" s="62">
        <f>$G185+$H185+$K185+IF(ISBLANK($E185),0,$F185*VLOOKUP($E185,'INFO_Materials recyclability'!$I$6:$M$14,3,0))</f>
        <v>0</v>
      </c>
      <c r="W185" s="62">
        <f>$I185+$J185+$L185+$M185+$N185+$O185+$P185+$Q185+$R185+IF(ISBLANK($E185),0,$F185*(1-VLOOKUP($E185,'INFO_Materials recyclability'!$I$6:$M$14,3,0)))</f>
        <v>0</v>
      </c>
      <c r="X185" s="62">
        <f>$G185+$H185+$I185+IF(ISBLANK($E185),0,$F185*VLOOKUP($E185,'INFO_Materials recyclability'!$I$6:$M$14,4,0))</f>
        <v>0</v>
      </c>
      <c r="Y185" s="62">
        <f>$J185+$K185+$L185+$M185+$N185+$O185+$P185+$Q185+$R185+IF(ISBLANK($E185),0,$F185*(1-VLOOKUP($E185,'INFO_Materials recyclability'!$I$6:$M$14,4,0)))</f>
        <v>0</v>
      </c>
      <c r="Z185" s="62">
        <f>$G185+$H185+$I185+$J185+IF(ISBLANK($E185),0,$F185*VLOOKUP($E185,'INFO_Materials recyclability'!$I$6:$M$14,5,0))</f>
        <v>0</v>
      </c>
      <c r="AA185" s="62">
        <f>$K185+$L185+$M185+$N185+$O185+$P185+$Q185+$R185+IF(ISBLANK($E185),0,$F185*(1-VLOOKUP($E185,'INFO_Materials recyclability'!$I$6:$M$14,5,0)))</f>
        <v>0</v>
      </c>
    </row>
    <row r="186" spans="2:27" x14ac:dyDescent="0.35">
      <c r="B186" s="5"/>
      <c r="C186" s="5"/>
      <c r="D186" s="26"/>
      <c r="E186" s="51"/>
      <c r="F186" s="53"/>
      <c r="G186" s="49"/>
      <c r="H186" s="49"/>
      <c r="I186" s="49"/>
      <c r="J186" s="49"/>
      <c r="K186" s="49"/>
      <c r="L186" s="49"/>
      <c r="M186" s="49"/>
      <c r="N186" s="49"/>
      <c r="O186" s="49"/>
      <c r="P186" s="56"/>
      <c r="Q186" s="70"/>
      <c r="R186" s="61"/>
      <c r="S186" s="60"/>
      <c r="T186" s="62">
        <f>$G186+$H186+$L186+IF(ISBLANK($E186),0,$F186*VLOOKUP($E186,'INFO_Materials recyclability'!$I$6:$M$14,2,0))</f>
        <v>0</v>
      </c>
      <c r="U186" s="62">
        <f>$I186+$J186+$K186+$M186+$N186+$O186+$P186+$Q186+$R186+IF(ISBLANK($E186),0,$F186*(1-VLOOKUP($E186,'INFO_Materials recyclability'!$I$6:$M$14,2,0)))</f>
        <v>0</v>
      </c>
      <c r="V186" s="62">
        <f>$G186+$H186+$K186+IF(ISBLANK($E186),0,$F186*VLOOKUP($E186,'INFO_Materials recyclability'!$I$6:$M$14,3,0))</f>
        <v>0</v>
      </c>
      <c r="W186" s="62">
        <f>$I186+$J186+$L186+$M186+$N186+$O186+$P186+$Q186+$R186+IF(ISBLANK($E186),0,$F186*(1-VLOOKUP($E186,'INFO_Materials recyclability'!$I$6:$M$14,3,0)))</f>
        <v>0</v>
      </c>
      <c r="X186" s="62">
        <f>$G186+$H186+$I186+IF(ISBLANK($E186),0,$F186*VLOOKUP($E186,'INFO_Materials recyclability'!$I$6:$M$14,4,0))</f>
        <v>0</v>
      </c>
      <c r="Y186" s="62">
        <f>$J186+$K186+$L186+$M186+$N186+$O186+$P186+$Q186+$R186+IF(ISBLANK($E186),0,$F186*(1-VLOOKUP($E186,'INFO_Materials recyclability'!$I$6:$M$14,4,0)))</f>
        <v>0</v>
      </c>
      <c r="Z186" s="62">
        <f>$G186+$H186+$I186+$J186+IF(ISBLANK($E186),0,$F186*VLOOKUP($E186,'INFO_Materials recyclability'!$I$6:$M$14,5,0))</f>
        <v>0</v>
      </c>
      <c r="AA186" s="62">
        <f>$K186+$L186+$M186+$N186+$O186+$P186+$Q186+$R186+IF(ISBLANK($E186),0,$F186*(1-VLOOKUP($E186,'INFO_Materials recyclability'!$I$6:$M$14,5,0)))</f>
        <v>0</v>
      </c>
    </row>
    <row r="187" spans="2:27" x14ac:dyDescent="0.35">
      <c r="B187" s="5"/>
      <c r="C187" s="5"/>
      <c r="D187" s="26"/>
      <c r="E187" s="51"/>
      <c r="F187" s="53"/>
      <c r="G187" s="49"/>
      <c r="H187" s="49"/>
      <c r="I187" s="49"/>
      <c r="J187" s="49"/>
      <c r="K187" s="49"/>
      <c r="L187" s="49"/>
      <c r="M187" s="49"/>
      <c r="N187" s="49"/>
      <c r="O187" s="49"/>
      <c r="P187" s="56"/>
      <c r="Q187" s="70"/>
      <c r="R187" s="61"/>
      <c r="S187" s="60"/>
      <c r="T187" s="62">
        <f>$G187+$H187+$L187+IF(ISBLANK($E187),0,$F187*VLOOKUP($E187,'INFO_Materials recyclability'!$I$6:$M$14,2,0))</f>
        <v>0</v>
      </c>
      <c r="U187" s="62">
        <f>$I187+$J187+$K187+$M187+$N187+$O187+$P187+$Q187+$R187+IF(ISBLANK($E187),0,$F187*(1-VLOOKUP($E187,'INFO_Materials recyclability'!$I$6:$M$14,2,0)))</f>
        <v>0</v>
      </c>
      <c r="V187" s="62">
        <f>$G187+$H187+$K187+IF(ISBLANK($E187),0,$F187*VLOOKUP($E187,'INFO_Materials recyclability'!$I$6:$M$14,3,0))</f>
        <v>0</v>
      </c>
      <c r="W187" s="62">
        <f>$I187+$J187+$L187+$M187+$N187+$O187+$P187+$Q187+$R187+IF(ISBLANK($E187),0,$F187*(1-VLOOKUP($E187,'INFO_Materials recyclability'!$I$6:$M$14,3,0)))</f>
        <v>0</v>
      </c>
      <c r="X187" s="62">
        <f>$G187+$H187+$I187+IF(ISBLANK($E187),0,$F187*VLOOKUP($E187,'INFO_Materials recyclability'!$I$6:$M$14,4,0))</f>
        <v>0</v>
      </c>
      <c r="Y187" s="62">
        <f>$J187+$K187+$L187+$M187+$N187+$O187+$P187+$Q187+$R187+IF(ISBLANK($E187),0,$F187*(1-VLOOKUP($E187,'INFO_Materials recyclability'!$I$6:$M$14,4,0)))</f>
        <v>0</v>
      </c>
      <c r="Z187" s="62">
        <f>$G187+$H187+$I187+$J187+IF(ISBLANK($E187),0,$F187*VLOOKUP($E187,'INFO_Materials recyclability'!$I$6:$M$14,5,0))</f>
        <v>0</v>
      </c>
      <c r="AA187" s="62">
        <f>$K187+$L187+$M187+$N187+$O187+$P187+$Q187+$R187+IF(ISBLANK($E187),0,$F187*(1-VLOOKUP($E187,'INFO_Materials recyclability'!$I$6:$M$14,5,0)))</f>
        <v>0</v>
      </c>
    </row>
    <row r="188" spans="2:27" x14ac:dyDescent="0.35">
      <c r="B188" s="5"/>
      <c r="C188" s="5"/>
      <c r="D188" s="26"/>
      <c r="E188" s="51"/>
      <c r="F188" s="53"/>
      <c r="G188" s="49"/>
      <c r="H188" s="49"/>
      <c r="I188" s="49"/>
      <c r="J188" s="49"/>
      <c r="K188" s="49"/>
      <c r="L188" s="49"/>
      <c r="M188" s="49"/>
      <c r="N188" s="49"/>
      <c r="O188" s="49"/>
      <c r="P188" s="56"/>
      <c r="Q188" s="70"/>
      <c r="R188" s="61"/>
      <c r="S188" s="60"/>
      <c r="T188" s="62">
        <f>$G188+$H188+$L188+IF(ISBLANK($E188),0,$F188*VLOOKUP($E188,'INFO_Materials recyclability'!$I$6:$M$14,2,0))</f>
        <v>0</v>
      </c>
      <c r="U188" s="62">
        <f>$I188+$J188+$K188+$M188+$N188+$O188+$P188+$Q188+$R188+IF(ISBLANK($E188),0,$F188*(1-VLOOKUP($E188,'INFO_Materials recyclability'!$I$6:$M$14,2,0)))</f>
        <v>0</v>
      </c>
      <c r="V188" s="62">
        <f>$G188+$H188+$K188+IF(ISBLANK($E188),0,$F188*VLOOKUP($E188,'INFO_Materials recyclability'!$I$6:$M$14,3,0))</f>
        <v>0</v>
      </c>
      <c r="W188" s="62">
        <f>$I188+$J188+$L188+$M188+$N188+$O188+$P188+$Q188+$R188+IF(ISBLANK($E188),0,$F188*(1-VLOOKUP($E188,'INFO_Materials recyclability'!$I$6:$M$14,3,0)))</f>
        <v>0</v>
      </c>
      <c r="X188" s="62">
        <f>$G188+$H188+$I188+IF(ISBLANK($E188),0,$F188*VLOOKUP($E188,'INFO_Materials recyclability'!$I$6:$M$14,4,0))</f>
        <v>0</v>
      </c>
      <c r="Y188" s="62">
        <f>$J188+$K188+$L188+$M188+$N188+$O188+$P188+$Q188+$R188+IF(ISBLANK($E188),0,$F188*(1-VLOOKUP($E188,'INFO_Materials recyclability'!$I$6:$M$14,4,0)))</f>
        <v>0</v>
      </c>
      <c r="Z188" s="62">
        <f>$G188+$H188+$I188+$J188+IF(ISBLANK($E188),0,$F188*VLOOKUP($E188,'INFO_Materials recyclability'!$I$6:$M$14,5,0))</f>
        <v>0</v>
      </c>
      <c r="AA188" s="62">
        <f>$K188+$L188+$M188+$N188+$O188+$P188+$Q188+$R188+IF(ISBLANK($E188),0,$F188*(1-VLOOKUP($E188,'INFO_Materials recyclability'!$I$6:$M$14,5,0)))</f>
        <v>0</v>
      </c>
    </row>
    <row r="189" spans="2:27" x14ac:dyDescent="0.35">
      <c r="B189" s="5"/>
      <c r="C189" s="5"/>
      <c r="D189" s="26"/>
      <c r="E189" s="51"/>
      <c r="F189" s="53"/>
      <c r="G189" s="49"/>
      <c r="H189" s="49"/>
      <c r="I189" s="49"/>
      <c r="J189" s="49"/>
      <c r="K189" s="49"/>
      <c r="L189" s="49"/>
      <c r="M189" s="49"/>
      <c r="N189" s="49"/>
      <c r="O189" s="49"/>
      <c r="P189" s="56"/>
      <c r="Q189" s="70"/>
      <c r="R189" s="61"/>
      <c r="S189" s="60"/>
      <c r="T189" s="62">
        <f>$G189+$H189+$L189+IF(ISBLANK($E189),0,$F189*VLOOKUP($E189,'INFO_Materials recyclability'!$I$6:$M$14,2,0))</f>
        <v>0</v>
      </c>
      <c r="U189" s="62">
        <f>$I189+$J189+$K189+$M189+$N189+$O189+$P189+$Q189+$R189+IF(ISBLANK($E189),0,$F189*(1-VLOOKUP($E189,'INFO_Materials recyclability'!$I$6:$M$14,2,0)))</f>
        <v>0</v>
      </c>
      <c r="V189" s="62">
        <f>$G189+$H189+$K189+IF(ISBLANK($E189),0,$F189*VLOOKUP($E189,'INFO_Materials recyclability'!$I$6:$M$14,3,0))</f>
        <v>0</v>
      </c>
      <c r="W189" s="62">
        <f>$I189+$J189+$L189+$M189+$N189+$O189+$P189+$Q189+$R189+IF(ISBLANK($E189),0,$F189*(1-VLOOKUP($E189,'INFO_Materials recyclability'!$I$6:$M$14,3,0)))</f>
        <v>0</v>
      </c>
      <c r="X189" s="62">
        <f>$G189+$H189+$I189+IF(ISBLANK($E189),0,$F189*VLOOKUP($E189,'INFO_Materials recyclability'!$I$6:$M$14,4,0))</f>
        <v>0</v>
      </c>
      <c r="Y189" s="62">
        <f>$J189+$K189+$L189+$M189+$N189+$O189+$P189+$Q189+$R189+IF(ISBLANK($E189),0,$F189*(1-VLOOKUP($E189,'INFO_Materials recyclability'!$I$6:$M$14,4,0)))</f>
        <v>0</v>
      </c>
      <c r="Z189" s="62">
        <f>$G189+$H189+$I189+$J189+IF(ISBLANK($E189),0,$F189*VLOOKUP($E189,'INFO_Materials recyclability'!$I$6:$M$14,5,0))</f>
        <v>0</v>
      </c>
      <c r="AA189" s="62">
        <f>$K189+$L189+$M189+$N189+$O189+$P189+$Q189+$R189+IF(ISBLANK($E189),0,$F189*(1-VLOOKUP($E189,'INFO_Materials recyclability'!$I$6:$M$14,5,0)))</f>
        <v>0</v>
      </c>
    </row>
    <row r="190" spans="2:27" x14ac:dyDescent="0.35">
      <c r="B190" s="5"/>
      <c r="C190" s="5"/>
      <c r="D190" s="26"/>
      <c r="E190" s="51"/>
      <c r="F190" s="53"/>
      <c r="G190" s="49"/>
      <c r="H190" s="49"/>
      <c r="I190" s="49"/>
      <c r="J190" s="49"/>
      <c r="K190" s="49"/>
      <c r="L190" s="49"/>
      <c r="M190" s="49"/>
      <c r="N190" s="49"/>
      <c r="O190" s="49"/>
      <c r="P190" s="56"/>
      <c r="Q190" s="70"/>
      <c r="R190" s="61"/>
      <c r="S190" s="60"/>
      <c r="T190" s="62">
        <f>$G190+$H190+$L190+IF(ISBLANK($E190),0,$F190*VLOOKUP($E190,'INFO_Materials recyclability'!$I$6:$M$14,2,0))</f>
        <v>0</v>
      </c>
      <c r="U190" s="62">
        <f>$I190+$J190+$K190+$M190+$N190+$O190+$P190+$Q190+$R190+IF(ISBLANK($E190),0,$F190*(1-VLOOKUP($E190,'INFO_Materials recyclability'!$I$6:$M$14,2,0)))</f>
        <v>0</v>
      </c>
      <c r="V190" s="62">
        <f>$G190+$H190+$K190+IF(ISBLANK($E190),0,$F190*VLOOKUP($E190,'INFO_Materials recyclability'!$I$6:$M$14,3,0))</f>
        <v>0</v>
      </c>
      <c r="W190" s="62">
        <f>$I190+$J190+$L190+$M190+$N190+$O190+$P190+$Q190+$R190+IF(ISBLANK($E190),0,$F190*(1-VLOOKUP($E190,'INFO_Materials recyclability'!$I$6:$M$14,3,0)))</f>
        <v>0</v>
      </c>
      <c r="X190" s="62">
        <f>$G190+$H190+$I190+IF(ISBLANK($E190),0,$F190*VLOOKUP($E190,'INFO_Materials recyclability'!$I$6:$M$14,4,0))</f>
        <v>0</v>
      </c>
      <c r="Y190" s="62">
        <f>$J190+$K190+$L190+$M190+$N190+$O190+$P190+$Q190+$R190+IF(ISBLANK($E190),0,$F190*(1-VLOOKUP($E190,'INFO_Materials recyclability'!$I$6:$M$14,4,0)))</f>
        <v>0</v>
      </c>
      <c r="Z190" s="62">
        <f>$G190+$H190+$I190+$J190+IF(ISBLANK($E190),0,$F190*VLOOKUP($E190,'INFO_Materials recyclability'!$I$6:$M$14,5,0))</f>
        <v>0</v>
      </c>
      <c r="AA190" s="62">
        <f>$K190+$L190+$M190+$N190+$O190+$P190+$Q190+$R190+IF(ISBLANK($E190),0,$F190*(1-VLOOKUP($E190,'INFO_Materials recyclability'!$I$6:$M$14,5,0)))</f>
        <v>0</v>
      </c>
    </row>
    <row r="191" spans="2:27" x14ac:dyDescent="0.35">
      <c r="B191" s="5"/>
      <c r="C191" s="5"/>
      <c r="D191" s="26"/>
      <c r="E191" s="51"/>
      <c r="F191" s="53"/>
      <c r="G191" s="49"/>
      <c r="H191" s="49"/>
      <c r="I191" s="49"/>
      <c r="J191" s="49"/>
      <c r="K191" s="49"/>
      <c r="L191" s="49"/>
      <c r="M191" s="49"/>
      <c r="N191" s="49"/>
      <c r="O191" s="49"/>
      <c r="P191" s="56"/>
      <c r="Q191" s="70"/>
      <c r="R191" s="61"/>
      <c r="S191" s="60"/>
      <c r="T191" s="62">
        <f>$G191+$H191+$L191+IF(ISBLANK($E191),0,$F191*VLOOKUP($E191,'INFO_Materials recyclability'!$I$6:$M$14,2,0))</f>
        <v>0</v>
      </c>
      <c r="U191" s="62">
        <f>$I191+$J191+$K191+$M191+$N191+$O191+$P191+$Q191+$R191+IF(ISBLANK($E191),0,$F191*(1-VLOOKUP($E191,'INFO_Materials recyclability'!$I$6:$M$14,2,0)))</f>
        <v>0</v>
      </c>
      <c r="V191" s="62">
        <f>$G191+$H191+$K191+IF(ISBLANK($E191),0,$F191*VLOOKUP($E191,'INFO_Materials recyclability'!$I$6:$M$14,3,0))</f>
        <v>0</v>
      </c>
      <c r="W191" s="62">
        <f>$I191+$J191+$L191+$M191+$N191+$O191+$P191+$Q191+$R191+IF(ISBLANK($E191),0,$F191*(1-VLOOKUP($E191,'INFO_Materials recyclability'!$I$6:$M$14,3,0)))</f>
        <v>0</v>
      </c>
      <c r="X191" s="62">
        <f>$G191+$H191+$I191+IF(ISBLANK($E191),0,$F191*VLOOKUP($E191,'INFO_Materials recyclability'!$I$6:$M$14,4,0))</f>
        <v>0</v>
      </c>
      <c r="Y191" s="62">
        <f>$J191+$K191+$L191+$M191+$N191+$O191+$P191+$Q191+$R191+IF(ISBLANK($E191),0,$F191*(1-VLOOKUP($E191,'INFO_Materials recyclability'!$I$6:$M$14,4,0)))</f>
        <v>0</v>
      </c>
      <c r="Z191" s="62">
        <f>$G191+$H191+$I191+$J191+IF(ISBLANK($E191),0,$F191*VLOOKUP($E191,'INFO_Materials recyclability'!$I$6:$M$14,5,0))</f>
        <v>0</v>
      </c>
      <c r="AA191" s="62">
        <f>$K191+$L191+$M191+$N191+$O191+$P191+$Q191+$R191+IF(ISBLANK($E191),0,$F191*(1-VLOOKUP($E191,'INFO_Materials recyclability'!$I$6:$M$14,5,0)))</f>
        <v>0</v>
      </c>
    </row>
    <row r="192" spans="2:27" x14ac:dyDescent="0.35">
      <c r="B192" s="5"/>
      <c r="C192" s="5"/>
      <c r="D192" s="26"/>
      <c r="E192" s="51"/>
      <c r="F192" s="53"/>
      <c r="G192" s="49"/>
      <c r="H192" s="49"/>
      <c r="I192" s="49"/>
      <c r="J192" s="49"/>
      <c r="K192" s="49"/>
      <c r="L192" s="49"/>
      <c r="M192" s="49"/>
      <c r="N192" s="49"/>
      <c r="O192" s="49"/>
      <c r="P192" s="56"/>
      <c r="Q192" s="70"/>
      <c r="R192" s="61"/>
      <c r="S192" s="60"/>
      <c r="T192" s="62">
        <f>$G192+$H192+$L192+IF(ISBLANK($E192),0,$F192*VLOOKUP($E192,'INFO_Materials recyclability'!$I$6:$M$14,2,0))</f>
        <v>0</v>
      </c>
      <c r="U192" s="62">
        <f>$I192+$J192+$K192+$M192+$N192+$O192+$P192+$Q192+$R192+IF(ISBLANK($E192),0,$F192*(1-VLOOKUP($E192,'INFO_Materials recyclability'!$I$6:$M$14,2,0)))</f>
        <v>0</v>
      </c>
      <c r="V192" s="62">
        <f>$G192+$H192+$K192+IF(ISBLANK($E192),0,$F192*VLOOKUP($E192,'INFO_Materials recyclability'!$I$6:$M$14,3,0))</f>
        <v>0</v>
      </c>
      <c r="W192" s="62">
        <f>$I192+$J192+$L192+$M192+$N192+$O192+$P192+$Q192+$R192+IF(ISBLANK($E192),0,$F192*(1-VLOOKUP($E192,'INFO_Materials recyclability'!$I$6:$M$14,3,0)))</f>
        <v>0</v>
      </c>
      <c r="X192" s="62">
        <f>$G192+$H192+$I192+IF(ISBLANK($E192),0,$F192*VLOOKUP($E192,'INFO_Materials recyclability'!$I$6:$M$14,4,0))</f>
        <v>0</v>
      </c>
      <c r="Y192" s="62">
        <f>$J192+$K192+$L192+$M192+$N192+$O192+$P192+$Q192+$R192+IF(ISBLANK($E192),0,$F192*(1-VLOOKUP($E192,'INFO_Materials recyclability'!$I$6:$M$14,4,0)))</f>
        <v>0</v>
      </c>
      <c r="Z192" s="62">
        <f>$G192+$H192+$I192+$J192+IF(ISBLANK($E192),0,$F192*VLOOKUP($E192,'INFO_Materials recyclability'!$I$6:$M$14,5,0))</f>
        <v>0</v>
      </c>
      <c r="AA192" s="62">
        <f>$K192+$L192+$M192+$N192+$O192+$P192+$Q192+$R192+IF(ISBLANK($E192),0,$F192*(1-VLOOKUP($E192,'INFO_Materials recyclability'!$I$6:$M$14,5,0)))</f>
        <v>0</v>
      </c>
    </row>
    <row r="193" spans="2:27" x14ac:dyDescent="0.35">
      <c r="B193" s="5"/>
      <c r="C193" s="5"/>
      <c r="D193" s="26"/>
      <c r="E193" s="51"/>
      <c r="F193" s="53"/>
      <c r="G193" s="49"/>
      <c r="H193" s="49"/>
      <c r="I193" s="49"/>
      <c r="J193" s="49"/>
      <c r="K193" s="49"/>
      <c r="L193" s="49"/>
      <c r="M193" s="49"/>
      <c r="N193" s="49"/>
      <c r="O193" s="49"/>
      <c r="P193" s="56"/>
      <c r="Q193" s="70"/>
      <c r="R193" s="61"/>
      <c r="S193" s="60"/>
      <c r="T193" s="62">
        <f>$G193+$H193+$L193+IF(ISBLANK($E193),0,$F193*VLOOKUP($E193,'INFO_Materials recyclability'!$I$6:$M$14,2,0))</f>
        <v>0</v>
      </c>
      <c r="U193" s="62">
        <f>$I193+$J193+$K193+$M193+$N193+$O193+$P193+$Q193+$R193+IF(ISBLANK($E193),0,$F193*(1-VLOOKUP($E193,'INFO_Materials recyclability'!$I$6:$M$14,2,0)))</f>
        <v>0</v>
      </c>
      <c r="V193" s="62">
        <f>$G193+$H193+$K193+IF(ISBLANK($E193),0,$F193*VLOOKUP($E193,'INFO_Materials recyclability'!$I$6:$M$14,3,0))</f>
        <v>0</v>
      </c>
      <c r="W193" s="62">
        <f>$I193+$J193+$L193+$M193+$N193+$O193+$P193+$Q193+$R193+IF(ISBLANK($E193),0,$F193*(1-VLOOKUP($E193,'INFO_Materials recyclability'!$I$6:$M$14,3,0)))</f>
        <v>0</v>
      </c>
      <c r="X193" s="62">
        <f>$G193+$H193+$I193+IF(ISBLANK($E193),0,$F193*VLOOKUP($E193,'INFO_Materials recyclability'!$I$6:$M$14,4,0))</f>
        <v>0</v>
      </c>
      <c r="Y193" s="62">
        <f>$J193+$K193+$L193+$M193+$N193+$O193+$P193+$Q193+$R193+IF(ISBLANK($E193),0,$F193*(1-VLOOKUP($E193,'INFO_Materials recyclability'!$I$6:$M$14,4,0)))</f>
        <v>0</v>
      </c>
      <c r="Z193" s="62">
        <f>$G193+$H193+$I193+$J193+IF(ISBLANK($E193),0,$F193*VLOOKUP($E193,'INFO_Materials recyclability'!$I$6:$M$14,5,0))</f>
        <v>0</v>
      </c>
      <c r="AA193" s="62">
        <f>$K193+$L193+$M193+$N193+$O193+$P193+$Q193+$R193+IF(ISBLANK($E193),0,$F193*(1-VLOOKUP($E193,'INFO_Materials recyclability'!$I$6:$M$14,5,0)))</f>
        <v>0</v>
      </c>
    </row>
    <row r="194" spans="2:27" x14ac:dyDescent="0.35">
      <c r="B194" s="5"/>
      <c r="C194" s="5"/>
      <c r="D194" s="26"/>
      <c r="E194" s="51"/>
      <c r="F194" s="53"/>
      <c r="G194" s="49"/>
      <c r="H194" s="49"/>
      <c r="I194" s="49"/>
      <c r="J194" s="49"/>
      <c r="K194" s="49"/>
      <c r="L194" s="49"/>
      <c r="M194" s="49"/>
      <c r="N194" s="49"/>
      <c r="O194" s="49"/>
      <c r="P194" s="56"/>
      <c r="Q194" s="70"/>
      <c r="R194" s="61"/>
      <c r="S194" s="60"/>
      <c r="T194" s="62">
        <f>$G194+$H194+$L194+IF(ISBLANK($E194),0,$F194*VLOOKUP($E194,'INFO_Materials recyclability'!$I$6:$M$14,2,0))</f>
        <v>0</v>
      </c>
      <c r="U194" s="62">
        <f>$I194+$J194+$K194+$M194+$N194+$O194+$P194+$Q194+$R194+IF(ISBLANK($E194),0,$F194*(1-VLOOKUP($E194,'INFO_Materials recyclability'!$I$6:$M$14,2,0)))</f>
        <v>0</v>
      </c>
      <c r="V194" s="62">
        <f>$G194+$H194+$K194+IF(ISBLANK($E194),0,$F194*VLOOKUP($E194,'INFO_Materials recyclability'!$I$6:$M$14,3,0))</f>
        <v>0</v>
      </c>
      <c r="W194" s="62">
        <f>$I194+$J194+$L194+$M194+$N194+$O194+$P194+$Q194+$R194+IF(ISBLANK($E194),0,$F194*(1-VLOOKUP($E194,'INFO_Materials recyclability'!$I$6:$M$14,3,0)))</f>
        <v>0</v>
      </c>
      <c r="X194" s="62">
        <f>$G194+$H194+$I194+IF(ISBLANK($E194),0,$F194*VLOOKUP($E194,'INFO_Materials recyclability'!$I$6:$M$14,4,0))</f>
        <v>0</v>
      </c>
      <c r="Y194" s="62">
        <f>$J194+$K194+$L194+$M194+$N194+$O194+$P194+$Q194+$R194+IF(ISBLANK($E194),0,$F194*(1-VLOOKUP($E194,'INFO_Materials recyclability'!$I$6:$M$14,4,0)))</f>
        <v>0</v>
      </c>
      <c r="Z194" s="62">
        <f>$G194+$H194+$I194+$J194+IF(ISBLANK($E194),0,$F194*VLOOKUP($E194,'INFO_Materials recyclability'!$I$6:$M$14,5,0))</f>
        <v>0</v>
      </c>
      <c r="AA194" s="62">
        <f>$K194+$L194+$M194+$N194+$O194+$P194+$Q194+$R194+IF(ISBLANK($E194),0,$F194*(1-VLOOKUP($E194,'INFO_Materials recyclability'!$I$6:$M$14,5,0)))</f>
        <v>0</v>
      </c>
    </row>
    <row r="195" spans="2:27" x14ac:dyDescent="0.35">
      <c r="B195" s="5"/>
      <c r="C195" s="5"/>
      <c r="D195" s="26"/>
      <c r="E195" s="51"/>
      <c r="F195" s="53"/>
      <c r="G195" s="49"/>
      <c r="H195" s="49"/>
      <c r="I195" s="49"/>
      <c r="J195" s="49"/>
      <c r="K195" s="49"/>
      <c r="L195" s="49"/>
      <c r="M195" s="49"/>
      <c r="N195" s="49"/>
      <c r="O195" s="49"/>
      <c r="P195" s="56"/>
      <c r="Q195" s="70"/>
      <c r="R195" s="61"/>
      <c r="S195" s="60"/>
      <c r="T195" s="62">
        <f>$G195+$H195+$L195+IF(ISBLANK($E195),0,$F195*VLOOKUP($E195,'INFO_Materials recyclability'!$I$6:$M$14,2,0))</f>
        <v>0</v>
      </c>
      <c r="U195" s="62">
        <f>$I195+$J195+$K195+$M195+$N195+$O195+$P195+$Q195+$R195+IF(ISBLANK($E195),0,$F195*(1-VLOOKUP($E195,'INFO_Materials recyclability'!$I$6:$M$14,2,0)))</f>
        <v>0</v>
      </c>
      <c r="V195" s="62">
        <f>$G195+$H195+$K195+IF(ISBLANK($E195),0,$F195*VLOOKUP($E195,'INFO_Materials recyclability'!$I$6:$M$14,3,0))</f>
        <v>0</v>
      </c>
      <c r="W195" s="62">
        <f>$I195+$J195+$L195+$M195+$N195+$O195+$P195+$Q195+$R195+IF(ISBLANK($E195),0,$F195*(1-VLOOKUP($E195,'INFO_Materials recyclability'!$I$6:$M$14,3,0)))</f>
        <v>0</v>
      </c>
      <c r="X195" s="62">
        <f>$G195+$H195+$I195+IF(ISBLANK($E195),0,$F195*VLOOKUP($E195,'INFO_Materials recyclability'!$I$6:$M$14,4,0))</f>
        <v>0</v>
      </c>
      <c r="Y195" s="62">
        <f>$J195+$K195+$L195+$M195+$N195+$O195+$P195+$Q195+$R195+IF(ISBLANK($E195),0,$F195*(1-VLOOKUP($E195,'INFO_Materials recyclability'!$I$6:$M$14,4,0)))</f>
        <v>0</v>
      </c>
      <c r="Z195" s="62">
        <f>$G195+$H195+$I195+$J195+IF(ISBLANK($E195),0,$F195*VLOOKUP($E195,'INFO_Materials recyclability'!$I$6:$M$14,5,0))</f>
        <v>0</v>
      </c>
      <c r="AA195" s="62">
        <f>$K195+$L195+$M195+$N195+$O195+$P195+$Q195+$R195+IF(ISBLANK($E195),0,$F195*(1-VLOOKUP($E195,'INFO_Materials recyclability'!$I$6:$M$14,5,0)))</f>
        <v>0</v>
      </c>
    </row>
    <row r="196" spans="2:27" x14ac:dyDescent="0.35">
      <c r="B196" s="5"/>
      <c r="C196" s="5"/>
      <c r="D196" s="26"/>
      <c r="E196" s="51"/>
      <c r="F196" s="53"/>
      <c r="G196" s="49"/>
      <c r="H196" s="49"/>
      <c r="I196" s="49"/>
      <c r="J196" s="49"/>
      <c r="K196" s="49"/>
      <c r="L196" s="49"/>
      <c r="M196" s="49"/>
      <c r="N196" s="49"/>
      <c r="O196" s="49"/>
      <c r="P196" s="56"/>
      <c r="Q196" s="70"/>
      <c r="R196" s="61"/>
      <c r="S196" s="60"/>
      <c r="T196" s="62">
        <f>$G196+$H196+$L196+IF(ISBLANK($E196),0,$F196*VLOOKUP($E196,'INFO_Materials recyclability'!$I$6:$M$14,2,0))</f>
        <v>0</v>
      </c>
      <c r="U196" s="62">
        <f>$I196+$J196+$K196+$M196+$N196+$O196+$P196+$Q196+$R196+IF(ISBLANK($E196),0,$F196*(1-VLOOKUP($E196,'INFO_Materials recyclability'!$I$6:$M$14,2,0)))</f>
        <v>0</v>
      </c>
      <c r="V196" s="62">
        <f>$G196+$H196+$K196+IF(ISBLANK($E196),0,$F196*VLOOKUP($E196,'INFO_Materials recyclability'!$I$6:$M$14,3,0))</f>
        <v>0</v>
      </c>
      <c r="W196" s="62">
        <f>$I196+$J196+$L196+$M196+$N196+$O196+$P196+$Q196+$R196+IF(ISBLANK($E196),0,$F196*(1-VLOOKUP($E196,'INFO_Materials recyclability'!$I$6:$M$14,3,0)))</f>
        <v>0</v>
      </c>
      <c r="X196" s="62">
        <f>$G196+$H196+$I196+IF(ISBLANK($E196),0,$F196*VLOOKUP($E196,'INFO_Materials recyclability'!$I$6:$M$14,4,0))</f>
        <v>0</v>
      </c>
      <c r="Y196" s="62">
        <f>$J196+$K196+$L196+$M196+$N196+$O196+$P196+$Q196+$R196+IF(ISBLANK($E196),0,$F196*(1-VLOOKUP($E196,'INFO_Materials recyclability'!$I$6:$M$14,4,0)))</f>
        <v>0</v>
      </c>
      <c r="Z196" s="62">
        <f>$G196+$H196+$I196+$J196+IF(ISBLANK($E196),0,$F196*VLOOKUP($E196,'INFO_Materials recyclability'!$I$6:$M$14,5,0))</f>
        <v>0</v>
      </c>
      <c r="AA196" s="62">
        <f>$K196+$L196+$M196+$N196+$O196+$P196+$Q196+$R196+IF(ISBLANK($E196),0,$F196*(1-VLOOKUP($E196,'INFO_Materials recyclability'!$I$6:$M$14,5,0)))</f>
        <v>0</v>
      </c>
    </row>
    <row r="197" spans="2:27" x14ac:dyDescent="0.35">
      <c r="B197" s="5"/>
      <c r="C197" s="5"/>
      <c r="D197" s="26"/>
      <c r="E197" s="51"/>
      <c r="F197" s="53"/>
      <c r="G197" s="49"/>
      <c r="H197" s="49"/>
      <c r="I197" s="49"/>
      <c r="J197" s="49"/>
      <c r="K197" s="49"/>
      <c r="L197" s="49"/>
      <c r="M197" s="49"/>
      <c r="N197" s="49"/>
      <c r="O197" s="49"/>
      <c r="P197" s="56"/>
      <c r="Q197" s="70"/>
      <c r="R197" s="61"/>
      <c r="S197" s="60"/>
      <c r="T197" s="62">
        <f>$G197+$H197+$L197+IF(ISBLANK($E197),0,$F197*VLOOKUP($E197,'INFO_Materials recyclability'!$I$6:$M$14,2,0))</f>
        <v>0</v>
      </c>
      <c r="U197" s="62">
        <f>$I197+$J197+$K197+$M197+$N197+$O197+$P197+$Q197+$R197+IF(ISBLANK($E197),0,$F197*(1-VLOOKUP($E197,'INFO_Materials recyclability'!$I$6:$M$14,2,0)))</f>
        <v>0</v>
      </c>
      <c r="V197" s="62">
        <f>$G197+$H197+$K197+IF(ISBLANK($E197),0,$F197*VLOOKUP($E197,'INFO_Materials recyclability'!$I$6:$M$14,3,0))</f>
        <v>0</v>
      </c>
      <c r="W197" s="62">
        <f>$I197+$J197+$L197+$M197+$N197+$O197+$P197+$Q197+$R197+IF(ISBLANK($E197),0,$F197*(1-VLOOKUP($E197,'INFO_Materials recyclability'!$I$6:$M$14,3,0)))</f>
        <v>0</v>
      </c>
      <c r="X197" s="62">
        <f>$G197+$H197+$I197+IF(ISBLANK($E197),0,$F197*VLOOKUP($E197,'INFO_Materials recyclability'!$I$6:$M$14,4,0))</f>
        <v>0</v>
      </c>
      <c r="Y197" s="62">
        <f>$J197+$K197+$L197+$M197+$N197+$O197+$P197+$Q197+$R197+IF(ISBLANK($E197),0,$F197*(1-VLOOKUP($E197,'INFO_Materials recyclability'!$I$6:$M$14,4,0)))</f>
        <v>0</v>
      </c>
      <c r="Z197" s="62">
        <f>$G197+$H197+$I197+$J197+IF(ISBLANK($E197),0,$F197*VLOOKUP($E197,'INFO_Materials recyclability'!$I$6:$M$14,5,0))</f>
        <v>0</v>
      </c>
      <c r="AA197" s="62">
        <f>$K197+$L197+$M197+$N197+$O197+$P197+$Q197+$R197+IF(ISBLANK($E197),0,$F197*(1-VLOOKUP($E197,'INFO_Materials recyclability'!$I$6:$M$14,5,0)))</f>
        <v>0</v>
      </c>
    </row>
    <row r="198" spans="2:27" x14ac:dyDescent="0.35">
      <c r="B198" s="5"/>
      <c r="C198" s="5"/>
      <c r="D198" s="26"/>
      <c r="E198" s="51"/>
      <c r="F198" s="53"/>
      <c r="G198" s="49"/>
      <c r="H198" s="49"/>
      <c r="I198" s="49"/>
      <c r="J198" s="49"/>
      <c r="K198" s="49"/>
      <c r="L198" s="49"/>
      <c r="M198" s="49"/>
      <c r="N198" s="49"/>
      <c r="O198" s="49"/>
      <c r="P198" s="56"/>
      <c r="Q198" s="70"/>
      <c r="R198" s="61"/>
      <c r="S198" s="60"/>
      <c r="T198" s="62">
        <f>$G198+$H198+$L198+IF(ISBLANK($E198),0,$F198*VLOOKUP($E198,'INFO_Materials recyclability'!$I$6:$M$14,2,0))</f>
        <v>0</v>
      </c>
      <c r="U198" s="62">
        <f>$I198+$J198+$K198+$M198+$N198+$O198+$P198+$Q198+$R198+IF(ISBLANK($E198),0,$F198*(1-VLOOKUP($E198,'INFO_Materials recyclability'!$I$6:$M$14,2,0)))</f>
        <v>0</v>
      </c>
      <c r="V198" s="62">
        <f>$G198+$H198+$K198+IF(ISBLANK($E198),0,$F198*VLOOKUP($E198,'INFO_Materials recyclability'!$I$6:$M$14,3,0))</f>
        <v>0</v>
      </c>
      <c r="W198" s="62">
        <f>$I198+$J198+$L198+$M198+$N198+$O198+$P198+$Q198+$R198+IF(ISBLANK($E198),0,$F198*(1-VLOOKUP($E198,'INFO_Materials recyclability'!$I$6:$M$14,3,0)))</f>
        <v>0</v>
      </c>
      <c r="X198" s="62">
        <f>$G198+$H198+$I198+IF(ISBLANK($E198),0,$F198*VLOOKUP($E198,'INFO_Materials recyclability'!$I$6:$M$14,4,0))</f>
        <v>0</v>
      </c>
      <c r="Y198" s="62">
        <f>$J198+$K198+$L198+$M198+$N198+$O198+$P198+$Q198+$R198+IF(ISBLANK($E198),0,$F198*(1-VLOOKUP($E198,'INFO_Materials recyclability'!$I$6:$M$14,4,0)))</f>
        <v>0</v>
      </c>
      <c r="Z198" s="62">
        <f>$G198+$H198+$I198+$J198+IF(ISBLANK($E198),0,$F198*VLOOKUP($E198,'INFO_Materials recyclability'!$I$6:$M$14,5,0))</f>
        <v>0</v>
      </c>
      <c r="AA198" s="62">
        <f>$K198+$L198+$M198+$N198+$O198+$P198+$Q198+$R198+IF(ISBLANK($E198),0,$F198*(1-VLOOKUP($E198,'INFO_Materials recyclability'!$I$6:$M$14,5,0)))</f>
        <v>0</v>
      </c>
    </row>
    <row r="199" spans="2:27" x14ac:dyDescent="0.35">
      <c r="B199" s="5"/>
      <c r="C199" s="5"/>
      <c r="D199" s="26"/>
      <c r="E199" s="51"/>
      <c r="F199" s="53"/>
      <c r="G199" s="49"/>
      <c r="H199" s="49"/>
      <c r="I199" s="49"/>
      <c r="J199" s="49"/>
      <c r="K199" s="49"/>
      <c r="L199" s="49"/>
      <c r="M199" s="49"/>
      <c r="N199" s="49"/>
      <c r="O199" s="49"/>
      <c r="P199" s="56"/>
      <c r="Q199" s="70"/>
      <c r="R199" s="61"/>
      <c r="S199" s="60"/>
      <c r="T199" s="62">
        <f>$G199+$H199+$L199+IF(ISBLANK($E199),0,$F199*VLOOKUP($E199,'INFO_Materials recyclability'!$I$6:$M$14,2,0))</f>
        <v>0</v>
      </c>
      <c r="U199" s="62">
        <f>$I199+$J199+$K199+$M199+$N199+$O199+$P199+$Q199+$R199+IF(ISBLANK($E199),0,$F199*(1-VLOOKUP($E199,'INFO_Materials recyclability'!$I$6:$M$14,2,0)))</f>
        <v>0</v>
      </c>
      <c r="V199" s="62">
        <f>$G199+$H199+$K199+IF(ISBLANK($E199),0,$F199*VLOOKUP($E199,'INFO_Materials recyclability'!$I$6:$M$14,3,0))</f>
        <v>0</v>
      </c>
      <c r="W199" s="62">
        <f>$I199+$J199+$L199+$M199+$N199+$O199+$P199+$Q199+$R199+IF(ISBLANK($E199),0,$F199*(1-VLOOKUP($E199,'INFO_Materials recyclability'!$I$6:$M$14,3,0)))</f>
        <v>0</v>
      </c>
      <c r="X199" s="62">
        <f>$G199+$H199+$I199+IF(ISBLANK($E199),0,$F199*VLOOKUP($E199,'INFO_Materials recyclability'!$I$6:$M$14,4,0))</f>
        <v>0</v>
      </c>
      <c r="Y199" s="62">
        <f>$J199+$K199+$L199+$M199+$N199+$O199+$P199+$Q199+$R199+IF(ISBLANK($E199),0,$F199*(1-VLOOKUP($E199,'INFO_Materials recyclability'!$I$6:$M$14,4,0)))</f>
        <v>0</v>
      </c>
      <c r="Z199" s="62">
        <f>$G199+$H199+$I199+$J199+IF(ISBLANK($E199),0,$F199*VLOOKUP($E199,'INFO_Materials recyclability'!$I$6:$M$14,5,0))</f>
        <v>0</v>
      </c>
      <c r="AA199" s="62">
        <f>$K199+$L199+$M199+$N199+$O199+$P199+$Q199+$R199+IF(ISBLANK($E199),0,$F199*(1-VLOOKUP($E199,'INFO_Materials recyclability'!$I$6:$M$14,5,0)))</f>
        <v>0</v>
      </c>
    </row>
    <row r="200" spans="2:27" x14ac:dyDescent="0.35">
      <c r="B200" s="5"/>
      <c r="C200" s="5"/>
      <c r="D200" s="26"/>
      <c r="E200" s="51"/>
      <c r="F200" s="53"/>
      <c r="G200" s="49"/>
      <c r="H200" s="49"/>
      <c r="I200" s="49"/>
      <c r="J200" s="49"/>
      <c r="K200" s="49"/>
      <c r="L200" s="49"/>
      <c r="M200" s="49"/>
      <c r="N200" s="49"/>
      <c r="O200" s="49"/>
      <c r="P200" s="56"/>
      <c r="Q200" s="70"/>
      <c r="R200" s="61"/>
      <c r="S200" s="60"/>
      <c r="T200" s="62">
        <f>$G200+$H200+$L200+IF(ISBLANK($E200),0,$F200*VLOOKUP($E200,'INFO_Materials recyclability'!$I$6:$M$14,2,0))</f>
        <v>0</v>
      </c>
      <c r="U200" s="62">
        <f>$I200+$J200+$K200+$M200+$N200+$O200+$P200+$Q200+$R200+IF(ISBLANK($E200),0,$F200*(1-VLOOKUP($E200,'INFO_Materials recyclability'!$I$6:$M$14,2,0)))</f>
        <v>0</v>
      </c>
      <c r="V200" s="62">
        <f>$G200+$H200+$K200+IF(ISBLANK($E200),0,$F200*VLOOKUP($E200,'INFO_Materials recyclability'!$I$6:$M$14,3,0))</f>
        <v>0</v>
      </c>
      <c r="W200" s="62">
        <f>$I200+$J200+$L200+$M200+$N200+$O200+$P200+$Q200+$R200+IF(ISBLANK($E200),0,$F200*(1-VLOOKUP($E200,'INFO_Materials recyclability'!$I$6:$M$14,3,0)))</f>
        <v>0</v>
      </c>
      <c r="X200" s="62">
        <f>$G200+$H200+$I200+IF(ISBLANK($E200),0,$F200*VLOOKUP($E200,'INFO_Materials recyclability'!$I$6:$M$14,4,0))</f>
        <v>0</v>
      </c>
      <c r="Y200" s="62">
        <f>$J200+$K200+$L200+$M200+$N200+$O200+$P200+$Q200+$R200+IF(ISBLANK($E200),0,$F200*(1-VLOOKUP($E200,'INFO_Materials recyclability'!$I$6:$M$14,4,0)))</f>
        <v>0</v>
      </c>
      <c r="Z200" s="62">
        <f>$G200+$H200+$I200+$J200+IF(ISBLANK($E200),0,$F200*VLOOKUP($E200,'INFO_Materials recyclability'!$I$6:$M$14,5,0))</f>
        <v>0</v>
      </c>
      <c r="AA200" s="62">
        <f>$K200+$L200+$M200+$N200+$O200+$P200+$Q200+$R200+IF(ISBLANK($E200),0,$F200*(1-VLOOKUP($E200,'INFO_Materials recyclability'!$I$6:$M$14,5,0)))</f>
        <v>0</v>
      </c>
    </row>
    <row r="201" spans="2:27" x14ac:dyDescent="0.35">
      <c r="B201" s="5"/>
      <c r="C201" s="5"/>
      <c r="D201" s="26"/>
      <c r="E201" s="51"/>
      <c r="F201" s="53"/>
      <c r="G201" s="49"/>
      <c r="H201" s="49"/>
      <c r="I201" s="49"/>
      <c r="J201" s="49"/>
      <c r="K201" s="49"/>
      <c r="L201" s="49"/>
      <c r="M201" s="49"/>
      <c r="N201" s="49"/>
      <c r="O201" s="49"/>
      <c r="P201" s="56"/>
      <c r="Q201" s="70"/>
      <c r="R201" s="61"/>
      <c r="S201" s="60"/>
      <c r="T201" s="62">
        <f>$G201+$H201+$L201+IF(ISBLANK($E201),0,$F201*VLOOKUP($E201,'INFO_Materials recyclability'!$I$6:$M$14,2,0))</f>
        <v>0</v>
      </c>
      <c r="U201" s="62">
        <f>$I201+$J201+$K201+$M201+$N201+$O201+$P201+$Q201+$R201+IF(ISBLANK($E201),0,$F201*(1-VLOOKUP($E201,'INFO_Materials recyclability'!$I$6:$M$14,2,0)))</f>
        <v>0</v>
      </c>
      <c r="V201" s="62">
        <f>$G201+$H201+$K201+IF(ISBLANK($E201),0,$F201*VLOOKUP($E201,'INFO_Materials recyclability'!$I$6:$M$14,3,0))</f>
        <v>0</v>
      </c>
      <c r="W201" s="62">
        <f>$I201+$J201+$L201+$M201+$N201+$O201+$P201+$Q201+$R201+IF(ISBLANK($E201),0,$F201*(1-VLOOKUP($E201,'INFO_Materials recyclability'!$I$6:$M$14,3,0)))</f>
        <v>0</v>
      </c>
      <c r="X201" s="62">
        <f>$G201+$H201+$I201+IF(ISBLANK($E201),0,$F201*VLOOKUP($E201,'INFO_Materials recyclability'!$I$6:$M$14,4,0))</f>
        <v>0</v>
      </c>
      <c r="Y201" s="62">
        <f>$J201+$K201+$L201+$M201+$N201+$O201+$P201+$Q201+$R201+IF(ISBLANK($E201),0,$F201*(1-VLOOKUP($E201,'INFO_Materials recyclability'!$I$6:$M$14,4,0)))</f>
        <v>0</v>
      </c>
      <c r="Z201" s="62">
        <f>$G201+$H201+$I201+$J201+IF(ISBLANK($E201),0,$F201*VLOOKUP($E201,'INFO_Materials recyclability'!$I$6:$M$14,5,0))</f>
        <v>0</v>
      </c>
      <c r="AA201" s="62">
        <f>$K201+$L201+$M201+$N201+$O201+$P201+$Q201+$R201+IF(ISBLANK($E201),0,$F201*(1-VLOOKUP($E201,'INFO_Materials recyclability'!$I$6:$M$14,5,0)))</f>
        <v>0</v>
      </c>
    </row>
    <row r="202" spans="2:27" x14ac:dyDescent="0.35">
      <c r="B202" s="5"/>
      <c r="C202" s="5"/>
      <c r="D202" s="26"/>
      <c r="E202" s="51"/>
      <c r="F202" s="53"/>
      <c r="G202" s="49"/>
      <c r="H202" s="49"/>
      <c r="I202" s="49"/>
      <c r="J202" s="49"/>
      <c r="K202" s="49"/>
      <c r="L202" s="49"/>
      <c r="M202" s="49"/>
      <c r="N202" s="49"/>
      <c r="O202" s="49"/>
      <c r="P202" s="56"/>
      <c r="Q202" s="70"/>
      <c r="R202" s="61"/>
      <c r="S202" s="60"/>
      <c r="T202" s="62">
        <f>$G202+$H202+$L202+IF(ISBLANK($E202),0,$F202*VLOOKUP($E202,'INFO_Materials recyclability'!$I$6:$M$14,2,0))</f>
        <v>0</v>
      </c>
      <c r="U202" s="62">
        <f>$I202+$J202+$K202+$M202+$N202+$O202+$P202+$Q202+$R202+IF(ISBLANK($E202),0,$F202*(1-VLOOKUP($E202,'INFO_Materials recyclability'!$I$6:$M$14,2,0)))</f>
        <v>0</v>
      </c>
      <c r="V202" s="62">
        <f>$G202+$H202+$K202+IF(ISBLANK($E202),0,$F202*VLOOKUP($E202,'INFO_Materials recyclability'!$I$6:$M$14,3,0))</f>
        <v>0</v>
      </c>
      <c r="W202" s="62">
        <f>$I202+$J202+$L202+$M202+$N202+$O202+$P202+$Q202+$R202+IF(ISBLANK($E202),0,$F202*(1-VLOOKUP($E202,'INFO_Materials recyclability'!$I$6:$M$14,3,0)))</f>
        <v>0</v>
      </c>
      <c r="X202" s="62">
        <f>$G202+$H202+$I202+IF(ISBLANK($E202),0,$F202*VLOOKUP($E202,'INFO_Materials recyclability'!$I$6:$M$14,4,0))</f>
        <v>0</v>
      </c>
      <c r="Y202" s="62">
        <f>$J202+$K202+$L202+$M202+$N202+$O202+$P202+$Q202+$R202+IF(ISBLANK($E202),0,$F202*(1-VLOOKUP($E202,'INFO_Materials recyclability'!$I$6:$M$14,4,0)))</f>
        <v>0</v>
      </c>
      <c r="Z202" s="62">
        <f>$G202+$H202+$I202+$J202+IF(ISBLANK($E202),0,$F202*VLOOKUP($E202,'INFO_Materials recyclability'!$I$6:$M$14,5,0))</f>
        <v>0</v>
      </c>
      <c r="AA202" s="62">
        <f>$K202+$L202+$M202+$N202+$O202+$P202+$Q202+$R202+IF(ISBLANK($E202),0,$F202*(1-VLOOKUP($E202,'INFO_Materials recyclability'!$I$6:$M$14,5,0)))</f>
        <v>0</v>
      </c>
    </row>
    <row r="203" spans="2:27" x14ac:dyDescent="0.35">
      <c r="B203" s="5"/>
      <c r="C203" s="5"/>
      <c r="D203" s="26"/>
      <c r="E203" s="51"/>
      <c r="F203" s="53"/>
      <c r="G203" s="49"/>
      <c r="H203" s="49"/>
      <c r="I203" s="49"/>
      <c r="J203" s="49"/>
      <c r="K203" s="49"/>
      <c r="L203" s="49"/>
      <c r="M203" s="49"/>
      <c r="N203" s="49"/>
      <c r="O203" s="49"/>
      <c r="P203" s="56"/>
      <c r="Q203" s="70"/>
      <c r="R203" s="61"/>
      <c r="S203" s="60"/>
      <c r="T203" s="62">
        <f>$G203+$H203+$L203+IF(ISBLANK($E203),0,$F203*VLOOKUP($E203,'INFO_Materials recyclability'!$I$6:$M$14,2,0))</f>
        <v>0</v>
      </c>
      <c r="U203" s="62">
        <f>$I203+$J203+$K203+$M203+$N203+$O203+$P203+$Q203+$R203+IF(ISBLANK($E203),0,$F203*(1-VLOOKUP($E203,'INFO_Materials recyclability'!$I$6:$M$14,2,0)))</f>
        <v>0</v>
      </c>
      <c r="V203" s="62">
        <f>$G203+$H203+$K203+IF(ISBLANK($E203),0,$F203*VLOOKUP($E203,'INFO_Materials recyclability'!$I$6:$M$14,3,0))</f>
        <v>0</v>
      </c>
      <c r="W203" s="62">
        <f>$I203+$J203+$L203+$M203+$N203+$O203+$P203+$Q203+$R203+IF(ISBLANK($E203),0,$F203*(1-VLOOKUP($E203,'INFO_Materials recyclability'!$I$6:$M$14,3,0)))</f>
        <v>0</v>
      </c>
      <c r="X203" s="62">
        <f>$G203+$H203+$I203+IF(ISBLANK($E203),0,$F203*VLOOKUP($E203,'INFO_Materials recyclability'!$I$6:$M$14,4,0))</f>
        <v>0</v>
      </c>
      <c r="Y203" s="62">
        <f>$J203+$K203+$L203+$M203+$N203+$O203+$P203+$Q203+$R203+IF(ISBLANK($E203),0,$F203*(1-VLOOKUP($E203,'INFO_Materials recyclability'!$I$6:$M$14,4,0)))</f>
        <v>0</v>
      </c>
      <c r="Z203" s="62">
        <f>$G203+$H203+$I203+$J203+IF(ISBLANK($E203),0,$F203*VLOOKUP($E203,'INFO_Materials recyclability'!$I$6:$M$14,5,0))</f>
        <v>0</v>
      </c>
      <c r="AA203" s="62">
        <f>$K203+$L203+$M203+$N203+$O203+$P203+$Q203+$R203+IF(ISBLANK($E203),0,$F203*(1-VLOOKUP($E203,'INFO_Materials recyclability'!$I$6:$M$14,5,0)))</f>
        <v>0</v>
      </c>
    </row>
    <row r="204" spans="2:27" x14ac:dyDescent="0.35">
      <c r="B204" s="5"/>
      <c r="C204" s="5"/>
      <c r="D204" s="26"/>
      <c r="E204" s="51"/>
      <c r="F204" s="53"/>
      <c r="G204" s="49"/>
      <c r="H204" s="49"/>
      <c r="I204" s="49"/>
      <c r="J204" s="49"/>
      <c r="K204" s="49"/>
      <c r="L204" s="49"/>
      <c r="M204" s="49"/>
      <c r="N204" s="49"/>
      <c r="O204" s="49"/>
      <c r="P204" s="56"/>
      <c r="Q204" s="70"/>
      <c r="R204" s="61"/>
      <c r="S204" s="60"/>
      <c r="T204" s="62">
        <f>$G204+$H204+$L204+IF(ISBLANK($E204),0,$F204*VLOOKUP($E204,'INFO_Materials recyclability'!$I$6:$M$14,2,0))</f>
        <v>0</v>
      </c>
      <c r="U204" s="62">
        <f>$I204+$J204+$K204+$M204+$N204+$O204+$P204+$Q204+$R204+IF(ISBLANK($E204),0,$F204*(1-VLOOKUP($E204,'INFO_Materials recyclability'!$I$6:$M$14,2,0)))</f>
        <v>0</v>
      </c>
      <c r="V204" s="62">
        <f>$G204+$H204+$K204+IF(ISBLANK($E204),0,$F204*VLOOKUP($E204,'INFO_Materials recyclability'!$I$6:$M$14,3,0))</f>
        <v>0</v>
      </c>
      <c r="W204" s="62">
        <f>$I204+$J204+$L204+$M204+$N204+$O204+$P204+$Q204+$R204+IF(ISBLANK($E204),0,$F204*(1-VLOOKUP($E204,'INFO_Materials recyclability'!$I$6:$M$14,3,0)))</f>
        <v>0</v>
      </c>
      <c r="X204" s="62">
        <f>$G204+$H204+$I204+IF(ISBLANK($E204),0,$F204*VLOOKUP($E204,'INFO_Materials recyclability'!$I$6:$M$14,4,0))</f>
        <v>0</v>
      </c>
      <c r="Y204" s="62">
        <f>$J204+$K204+$L204+$M204+$N204+$O204+$P204+$Q204+$R204+IF(ISBLANK($E204),0,$F204*(1-VLOOKUP($E204,'INFO_Materials recyclability'!$I$6:$M$14,4,0)))</f>
        <v>0</v>
      </c>
      <c r="Z204" s="62">
        <f>$G204+$H204+$I204+$J204+IF(ISBLANK($E204),0,$F204*VLOOKUP($E204,'INFO_Materials recyclability'!$I$6:$M$14,5,0))</f>
        <v>0</v>
      </c>
      <c r="AA204" s="62">
        <f>$K204+$L204+$M204+$N204+$O204+$P204+$Q204+$R204+IF(ISBLANK($E204),0,$F204*(1-VLOOKUP($E204,'INFO_Materials recyclability'!$I$6:$M$14,5,0)))</f>
        <v>0</v>
      </c>
    </row>
    <row r="205" spans="2:27" x14ac:dyDescent="0.35">
      <c r="B205" s="5"/>
      <c r="C205" s="5"/>
      <c r="D205" s="26"/>
      <c r="E205" s="51"/>
      <c r="F205" s="53"/>
      <c r="G205" s="49"/>
      <c r="H205" s="49"/>
      <c r="I205" s="49"/>
      <c r="J205" s="49"/>
      <c r="K205" s="49"/>
      <c r="L205" s="49"/>
      <c r="M205" s="49"/>
      <c r="N205" s="49"/>
      <c r="O205" s="49"/>
      <c r="P205" s="56"/>
      <c r="Q205" s="70"/>
      <c r="R205" s="61"/>
      <c r="S205" s="60"/>
      <c r="T205" s="62">
        <f>$G205+$H205+$L205+IF(ISBLANK($E205),0,$F205*VLOOKUP($E205,'INFO_Materials recyclability'!$I$6:$M$14,2,0))</f>
        <v>0</v>
      </c>
      <c r="U205" s="62">
        <f>$I205+$J205+$K205+$M205+$N205+$O205+$P205+$Q205+$R205+IF(ISBLANK($E205),0,$F205*(1-VLOOKUP($E205,'INFO_Materials recyclability'!$I$6:$M$14,2,0)))</f>
        <v>0</v>
      </c>
      <c r="V205" s="62">
        <f>$G205+$H205+$K205+IF(ISBLANK($E205),0,$F205*VLOOKUP($E205,'INFO_Materials recyclability'!$I$6:$M$14,3,0))</f>
        <v>0</v>
      </c>
      <c r="W205" s="62">
        <f>$I205+$J205+$L205+$M205+$N205+$O205+$P205+$Q205+$R205+IF(ISBLANK($E205),0,$F205*(1-VLOOKUP($E205,'INFO_Materials recyclability'!$I$6:$M$14,3,0)))</f>
        <v>0</v>
      </c>
      <c r="X205" s="62">
        <f>$G205+$H205+$I205+IF(ISBLANK($E205),0,$F205*VLOOKUP($E205,'INFO_Materials recyclability'!$I$6:$M$14,4,0))</f>
        <v>0</v>
      </c>
      <c r="Y205" s="62">
        <f>$J205+$K205+$L205+$M205+$N205+$O205+$P205+$Q205+$R205+IF(ISBLANK($E205),0,$F205*(1-VLOOKUP($E205,'INFO_Materials recyclability'!$I$6:$M$14,4,0)))</f>
        <v>0</v>
      </c>
      <c r="Z205" s="62">
        <f>$G205+$H205+$I205+$J205+IF(ISBLANK($E205),0,$F205*VLOOKUP($E205,'INFO_Materials recyclability'!$I$6:$M$14,5,0))</f>
        <v>0</v>
      </c>
      <c r="AA205" s="62">
        <f>$K205+$L205+$M205+$N205+$O205+$P205+$Q205+$R205+IF(ISBLANK($E205),0,$F205*(1-VLOOKUP($E205,'INFO_Materials recyclability'!$I$6:$M$14,5,0)))</f>
        <v>0</v>
      </c>
    </row>
    <row r="206" spans="2:27" x14ac:dyDescent="0.35">
      <c r="B206" s="5"/>
      <c r="C206" s="5"/>
      <c r="D206" s="26"/>
      <c r="E206" s="51"/>
      <c r="F206" s="53"/>
      <c r="G206" s="49"/>
      <c r="H206" s="49"/>
      <c r="I206" s="49"/>
      <c r="J206" s="49"/>
      <c r="K206" s="49"/>
      <c r="L206" s="49"/>
      <c r="M206" s="49"/>
      <c r="N206" s="49"/>
      <c r="O206" s="49"/>
      <c r="P206" s="56"/>
      <c r="Q206" s="70"/>
      <c r="R206" s="61"/>
      <c r="S206" s="60"/>
      <c r="T206" s="62">
        <f>$G206+$H206+$L206+IF(ISBLANK($E206),0,$F206*VLOOKUP($E206,'INFO_Materials recyclability'!$I$6:$M$14,2,0))</f>
        <v>0</v>
      </c>
      <c r="U206" s="62">
        <f>$I206+$J206+$K206+$M206+$N206+$O206+$P206+$Q206+$R206+IF(ISBLANK($E206),0,$F206*(1-VLOOKUP($E206,'INFO_Materials recyclability'!$I$6:$M$14,2,0)))</f>
        <v>0</v>
      </c>
      <c r="V206" s="62">
        <f>$G206+$H206+$K206+IF(ISBLANK($E206),0,$F206*VLOOKUP($E206,'INFO_Materials recyclability'!$I$6:$M$14,3,0))</f>
        <v>0</v>
      </c>
      <c r="W206" s="62">
        <f>$I206+$J206+$L206+$M206+$N206+$O206+$P206+$Q206+$R206+IF(ISBLANK($E206),0,$F206*(1-VLOOKUP($E206,'INFO_Materials recyclability'!$I$6:$M$14,3,0)))</f>
        <v>0</v>
      </c>
      <c r="X206" s="62">
        <f>$G206+$H206+$I206+IF(ISBLANK($E206),0,$F206*VLOOKUP($E206,'INFO_Materials recyclability'!$I$6:$M$14,4,0))</f>
        <v>0</v>
      </c>
      <c r="Y206" s="62">
        <f>$J206+$K206+$L206+$M206+$N206+$O206+$P206+$Q206+$R206+IF(ISBLANK($E206),0,$F206*(1-VLOOKUP($E206,'INFO_Materials recyclability'!$I$6:$M$14,4,0)))</f>
        <v>0</v>
      </c>
      <c r="Z206" s="62">
        <f>$G206+$H206+$I206+$J206+IF(ISBLANK($E206),0,$F206*VLOOKUP($E206,'INFO_Materials recyclability'!$I$6:$M$14,5,0))</f>
        <v>0</v>
      </c>
      <c r="AA206" s="62">
        <f>$K206+$L206+$M206+$N206+$O206+$P206+$Q206+$R206+IF(ISBLANK($E206),0,$F206*(1-VLOOKUP($E206,'INFO_Materials recyclability'!$I$6:$M$14,5,0)))</f>
        <v>0</v>
      </c>
    </row>
    <row r="207" spans="2:27" x14ac:dyDescent="0.35">
      <c r="B207" s="5"/>
      <c r="C207" s="5"/>
      <c r="D207" s="26"/>
      <c r="E207" s="51"/>
      <c r="F207" s="53"/>
      <c r="G207" s="49"/>
      <c r="H207" s="49"/>
      <c r="I207" s="49"/>
      <c r="J207" s="49"/>
      <c r="K207" s="49"/>
      <c r="L207" s="49"/>
      <c r="M207" s="49"/>
      <c r="N207" s="49"/>
      <c r="O207" s="49"/>
      <c r="P207" s="56"/>
      <c r="Q207" s="70"/>
      <c r="R207" s="61"/>
      <c r="S207" s="60"/>
      <c r="T207" s="62">
        <f>$G207+$H207+$L207+IF(ISBLANK($E207),0,$F207*VLOOKUP($E207,'INFO_Materials recyclability'!$I$6:$M$14,2,0))</f>
        <v>0</v>
      </c>
      <c r="U207" s="62">
        <f>$I207+$J207+$K207+$M207+$N207+$O207+$P207+$Q207+$R207+IF(ISBLANK($E207),0,$F207*(1-VLOOKUP($E207,'INFO_Materials recyclability'!$I$6:$M$14,2,0)))</f>
        <v>0</v>
      </c>
      <c r="V207" s="62">
        <f>$G207+$H207+$K207+IF(ISBLANK($E207),0,$F207*VLOOKUP($E207,'INFO_Materials recyclability'!$I$6:$M$14,3,0))</f>
        <v>0</v>
      </c>
      <c r="W207" s="62">
        <f>$I207+$J207+$L207+$M207+$N207+$O207+$P207+$Q207+$R207+IF(ISBLANK($E207),0,$F207*(1-VLOOKUP($E207,'INFO_Materials recyclability'!$I$6:$M$14,3,0)))</f>
        <v>0</v>
      </c>
      <c r="X207" s="62">
        <f>$G207+$H207+$I207+IF(ISBLANK($E207),0,$F207*VLOOKUP($E207,'INFO_Materials recyclability'!$I$6:$M$14,4,0))</f>
        <v>0</v>
      </c>
      <c r="Y207" s="62">
        <f>$J207+$K207+$L207+$M207+$N207+$O207+$P207+$Q207+$R207+IF(ISBLANK($E207),0,$F207*(1-VLOOKUP($E207,'INFO_Materials recyclability'!$I$6:$M$14,4,0)))</f>
        <v>0</v>
      </c>
      <c r="Z207" s="62">
        <f>$G207+$H207+$I207+$J207+IF(ISBLANK($E207),0,$F207*VLOOKUP($E207,'INFO_Materials recyclability'!$I$6:$M$14,5,0))</f>
        <v>0</v>
      </c>
      <c r="AA207" s="62">
        <f>$K207+$L207+$M207+$N207+$O207+$P207+$Q207+$R207+IF(ISBLANK($E207),0,$F207*(1-VLOOKUP($E207,'INFO_Materials recyclability'!$I$6:$M$14,5,0)))</f>
        <v>0</v>
      </c>
    </row>
    <row r="208" spans="2:27" x14ac:dyDescent="0.35">
      <c r="B208" s="5"/>
      <c r="C208" s="5"/>
      <c r="D208" s="26"/>
      <c r="E208" s="51"/>
      <c r="F208" s="53"/>
      <c r="G208" s="49"/>
      <c r="H208" s="49"/>
      <c r="I208" s="49"/>
      <c r="J208" s="49"/>
      <c r="K208" s="49"/>
      <c r="L208" s="49"/>
      <c r="M208" s="49"/>
      <c r="N208" s="49"/>
      <c r="O208" s="49"/>
      <c r="P208" s="56"/>
      <c r="Q208" s="70"/>
      <c r="R208" s="61"/>
      <c r="S208" s="60"/>
      <c r="T208" s="62">
        <f>$G208+$H208+$L208+IF(ISBLANK($E208),0,$F208*VLOOKUP($E208,'INFO_Materials recyclability'!$I$6:$M$14,2,0))</f>
        <v>0</v>
      </c>
      <c r="U208" s="62">
        <f>$I208+$J208+$K208+$M208+$N208+$O208+$P208+$Q208+$R208+IF(ISBLANK($E208),0,$F208*(1-VLOOKUP($E208,'INFO_Materials recyclability'!$I$6:$M$14,2,0)))</f>
        <v>0</v>
      </c>
      <c r="V208" s="62">
        <f>$G208+$H208+$K208+IF(ISBLANK($E208),0,$F208*VLOOKUP($E208,'INFO_Materials recyclability'!$I$6:$M$14,3,0))</f>
        <v>0</v>
      </c>
      <c r="W208" s="62">
        <f>$I208+$J208+$L208+$M208+$N208+$O208+$P208+$Q208+$R208+IF(ISBLANK($E208),0,$F208*(1-VLOOKUP($E208,'INFO_Materials recyclability'!$I$6:$M$14,3,0)))</f>
        <v>0</v>
      </c>
      <c r="X208" s="62">
        <f>$G208+$H208+$I208+IF(ISBLANK($E208),0,$F208*VLOOKUP($E208,'INFO_Materials recyclability'!$I$6:$M$14,4,0))</f>
        <v>0</v>
      </c>
      <c r="Y208" s="62">
        <f>$J208+$K208+$L208+$M208+$N208+$O208+$P208+$Q208+$R208+IF(ISBLANK($E208),0,$F208*(1-VLOOKUP($E208,'INFO_Materials recyclability'!$I$6:$M$14,4,0)))</f>
        <v>0</v>
      </c>
      <c r="Z208" s="62">
        <f>$G208+$H208+$I208+$J208+IF(ISBLANK($E208),0,$F208*VLOOKUP($E208,'INFO_Materials recyclability'!$I$6:$M$14,5,0))</f>
        <v>0</v>
      </c>
      <c r="AA208" s="62">
        <f>$K208+$L208+$M208+$N208+$O208+$P208+$Q208+$R208+IF(ISBLANK($E208),0,$F208*(1-VLOOKUP($E208,'INFO_Materials recyclability'!$I$6:$M$14,5,0)))</f>
        <v>0</v>
      </c>
    </row>
    <row r="209" spans="2:27" x14ac:dyDescent="0.35">
      <c r="B209" s="5"/>
      <c r="C209" s="5"/>
      <c r="D209" s="26"/>
      <c r="E209" s="51"/>
      <c r="F209" s="53"/>
      <c r="G209" s="49"/>
      <c r="H209" s="49"/>
      <c r="I209" s="49"/>
      <c r="J209" s="49"/>
      <c r="K209" s="49"/>
      <c r="L209" s="49"/>
      <c r="M209" s="49"/>
      <c r="N209" s="49"/>
      <c r="O209" s="49"/>
      <c r="P209" s="56"/>
      <c r="Q209" s="70"/>
      <c r="R209" s="61"/>
      <c r="S209" s="60"/>
      <c r="T209" s="62">
        <f>$G209+$H209+$L209+IF(ISBLANK($E209),0,$F209*VLOOKUP($E209,'INFO_Materials recyclability'!$I$6:$M$14,2,0))</f>
        <v>0</v>
      </c>
      <c r="U209" s="62">
        <f>$I209+$J209+$K209+$M209+$N209+$O209+$P209+$Q209+$R209+IF(ISBLANK($E209),0,$F209*(1-VLOOKUP($E209,'INFO_Materials recyclability'!$I$6:$M$14,2,0)))</f>
        <v>0</v>
      </c>
      <c r="V209" s="62">
        <f>$G209+$H209+$K209+IF(ISBLANK($E209),0,$F209*VLOOKUP($E209,'INFO_Materials recyclability'!$I$6:$M$14,3,0))</f>
        <v>0</v>
      </c>
      <c r="W209" s="62">
        <f>$I209+$J209+$L209+$M209+$N209+$O209+$P209+$Q209+$R209+IF(ISBLANK($E209),0,$F209*(1-VLOOKUP($E209,'INFO_Materials recyclability'!$I$6:$M$14,3,0)))</f>
        <v>0</v>
      </c>
      <c r="X209" s="62">
        <f>$G209+$H209+$I209+IF(ISBLANK($E209),0,$F209*VLOOKUP($E209,'INFO_Materials recyclability'!$I$6:$M$14,4,0))</f>
        <v>0</v>
      </c>
      <c r="Y209" s="62">
        <f>$J209+$K209+$L209+$M209+$N209+$O209+$P209+$Q209+$R209+IF(ISBLANK($E209),0,$F209*(1-VLOOKUP($E209,'INFO_Materials recyclability'!$I$6:$M$14,4,0)))</f>
        <v>0</v>
      </c>
      <c r="Z209" s="62">
        <f>$G209+$H209+$I209+$J209+IF(ISBLANK($E209),0,$F209*VLOOKUP($E209,'INFO_Materials recyclability'!$I$6:$M$14,5,0))</f>
        <v>0</v>
      </c>
      <c r="AA209" s="62">
        <f>$K209+$L209+$M209+$N209+$O209+$P209+$Q209+$R209+IF(ISBLANK($E209),0,$F209*(1-VLOOKUP($E209,'INFO_Materials recyclability'!$I$6:$M$14,5,0)))</f>
        <v>0</v>
      </c>
    </row>
    <row r="210" spans="2:27" x14ac:dyDescent="0.35">
      <c r="B210" s="5"/>
      <c r="C210" s="5"/>
      <c r="D210" s="26"/>
      <c r="E210" s="51"/>
      <c r="F210" s="53"/>
      <c r="G210" s="49"/>
      <c r="H210" s="49"/>
      <c r="I210" s="49"/>
      <c r="J210" s="49"/>
      <c r="K210" s="49"/>
      <c r="L210" s="49"/>
      <c r="M210" s="49"/>
      <c r="N210" s="49"/>
      <c r="O210" s="49"/>
      <c r="P210" s="56"/>
      <c r="Q210" s="70"/>
      <c r="R210" s="61"/>
      <c r="S210" s="60"/>
      <c r="T210" s="62">
        <f>$G210+$H210+$L210+IF(ISBLANK($E210),0,$F210*VLOOKUP($E210,'INFO_Materials recyclability'!$I$6:$M$14,2,0))</f>
        <v>0</v>
      </c>
      <c r="U210" s="62">
        <f>$I210+$J210+$K210+$M210+$N210+$O210+$P210+$Q210+$R210+IF(ISBLANK($E210),0,$F210*(1-VLOOKUP($E210,'INFO_Materials recyclability'!$I$6:$M$14,2,0)))</f>
        <v>0</v>
      </c>
      <c r="V210" s="62">
        <f>$G210+$H210+$K210+IF(ISBLANK($E210),0,$F210*VLOOKUP($E210,'INFO_Materials recyclability'!$I$6:$M$14,3,0))</f>
        <v>0</v>
      </c>
      <c r="W210" s="62">
        <f>$I210+$J210+$L210+$M210+$N210+$O210+$P210+$Q210+$R210+IF(ISBLANK($E210),0,$F210*(1-VLOOKUP($E210,'INFO_Materials recyclability'!$I$6:$M$14,3,0)))</f>
        <v>0</v>
      </c>
      <c r="X210" s="62">
        <f>$G210+$H210+$I210+IF(ISBLANK($E210),0,$F210*VLOOKUP($E210,'INFO_Materials recyclability'!$I$6:$M$14,4,0))</f>
        <v>0</v>
      </c>
      <c r="Y210" s="62">
        <f>$J210+$K210+$L210+$M210+$N210+$O210+$P210+$Q210+$R210+IF(ISBLANK($E210),0,$F210*(1-VLOOKUP($E210,'INFO_Materials recyclability'!$I$6:$M$14,4,0)))</f>
        <v>0</v>
      </c>
      <c r="Z210" s="62">
        <f>$G210+$H210+$I210+$J210+IF(ISBLANK($E210),0,$F210*VLOOKUP($E210,'INFO_Materials recyclability'!$I$6:$M$14,5,0))</f>
        <v>0</v>
      </c>
      <c r="AA210" s="62">
        <f>$K210+$L210+$M210+$N210+$O210+$P210+$Q210+$R210+IF(ISBLANK($E210),0,$F210*(1-VLOOKUP($E210,'INFO_Materials recyclability'!$I$6:$M$14,5,0)))</f>
        <v>0</v>
      </c>
    </row>
    <row r="211" spans="2:27" x14ac:dyDescent="0.35">
      <c r="B211" s="5"/>
      <c r="C211" s="5"/>
      <c r="D211" s="26"/>
      <c r="E211" s="51"/>
      <c r="F211" s="53"/>
      <c r="G211" s="49"/>
      <c r="H211" s="49"/>
      <c r="I211" s="49"/>
      <c r="J211" s="49"/>
      <c r="K211" s="49"/>
      <c r="L211" s="49"/>
      <c r="M211" s="49"/>
      <c r="N211" s="49"/>
      <c r="O211" s="49"/>
      <c r="P211" s="56"/>
      <c r="Q211" s="70"/>
      <c r="R211" s="61"/>
      <c r="S211" s="60"/>
      <c r="T211" s="62">
        <f>$G211+$H211+$L211+IF(ISBLANK($E211),0,$F211*VLOOKUP($E211,'INFO_Materials recyclability'!$I$6:$M$14,2,0))</f>
        <v>0</v>
      </c>
      <c r="U211" s="62">
        <f>$I211+$J211+$K211+$M211+$N211+$O211+$P211+$Q211+$R211+IF(ISBLANK($E211),0,$F211*(1-VLOOKUP($E211,'INFO_Materials recyclability'!$I$6:$M$14,2,0)))</f>
        <v>0</v>
      </c>
      <c r="V211" s="62">
        <f>$G211+$H211+$K211+IF(ISBLANK($E211),0,$F211*VLOOKUP($E211,'INFO_Materials recyclability'!$I$6:$M$14,3,0))</f>
        <v>0</v>
      </c>
      <c r="W211" s="62">
        <f>$I211+$J211+$L211+$M211+$N211+$O211+$P211+$Q211+$R211+IF(ISBLANK($E211),0,$F211*(1-VLOOKUP($E211,'INFO_Materials recyclability'!$I$6:$M$14,3,0)))</f>
        <v>0</v>
      </c>
      <c r="X211" s="62">
        <f>$G211+$H211+$I211+IF(ISBLANK($E211),0,$F211*VLOOKUP($E211,'INFO_Materials recyclability'!$I$6:$M$14,4,0))</f>
        <v>0</v>
      </c>
      <c r="Y211" s="62">
        <f>$J211+$K211+$L211+$M211+$N211+$O211+$P211+$Q211+$R211+IF(ISBLANK($E211),0,$F211*(1-VLOOKUP($E211,'INFO_Materials recyclability'!$I$6:$M$14,4,0)))</f>
        <v>0</v>
      </c>
      <c r="Z211" s="62">
        <f>$G211+$H211+$I211+$J211+IF(ISBLANK($E211),0,$F211*VLOOKUP($E211,'INFO_Materials recyclability'!$I$6:$M$14,5,0))</f>
        <v>0</v>
      </c>
      <c r="AA211" s="62">
        <f>$K211+$L211+$M211+$N211+$O211+$P211+$Q211+$R211+IF(ISBLANK($E211),0,$F211*(1-VLOOKUP($E211,'INFO_Materials recyclability'!$I$6:$M$14,5,0)))</f>
        <v>0</v>
      </c>
    </row>
    <row r="212" spans="2:27" x14ac:dyDescent="0.35">
      <c r="B212" s="5"/>
      <c r="C212" s="5"/>
      <c r="D212" s="26"/>
      <c r="E212" s="51"/>
      <c r="F212" s="53"/>
      <c r="G212" s="49"/>
      <c r="H212" s="49"/>
      <c r="I212" s="49"/>
      <c r="J212" s="49"/>
      <c r="K212" s="49"/>
      <c r="L212" s="49"/>
      <c r="M212" s="49"/>
      <c r="N212" s="49"/>
      <c r="O212" s="49"/>
      <c r="P212" s="56"/>
      <c r="Q212" s="70"/>
      <c r="R212" s="61"/>
      <c r="S212" s="60"/>
      <c r="T212" s="62">
        <f>$G212+$H212+$L212+IF(ISBLANK($E212),0,$F212*VLOOKUP($E212,'INFO_Materials recyclability'!$I$6:$M$14,2,0))</f>
        <v>0</v>
      </c>
      <c r="U212" s="62">
        <f>$I212+$J212+$K212+$M212+$N212+$O212+$P212+$Q212+$R212+IF(ISBLANK($E212),0,$F212*(1-VLOOKUP($E212,'INFO_Materials recyclability'!$I$6:$M$14,2,0)))</f>
        <v>0</v>
      </c>
      <c r="V212" s="62">
        <f>$G212+$H212+$K212+IF(ISBLANK($E212),0,$F212*VLOOKUP($E212,'INFO_Materials recyclability'!$I$6:$M$14,3,0))</f>
        <v>0</v>
      </c>
      <c r="W212" s="62">
        <f>$I212+$J212+$L212+$M212+$N212+$O212+$P212+$Q212+$R212+IF(ISBLANK($E212),0,$F212*(1-VLOOKUP($E212,'INFO_Materials recyclability'!$I$6:$M$14,3,0)))</f>
        <v>0</v>
      </c>
      <c r="X212" s="62">
        <f>$G212+$H212+$I212+IF(ISBLANK($E212),0,$F212*VLOOKUP($E212,'INFO_Materials recyclability'!$I$6:$M$14,4,0))</f>
        <v>0</v>
      </c>
      <c r="Y212" s="62">
        <f>$J212+$K212+$L212+$M212+$N212+$O212+$P212+$Q212+$R212+IF(ISBLANK($E212),0,$F212*(1-VLOOKUP($E212,'INFO_Materials recyclability'!$I$6:$M$14,4,0)))</f>
        <v>0</v>
      </c>
      <c r="Z212" s="62">
        <f>$G212+$H212+$I212+$J212+IF(ISBLANK($E212),0,$F212*VLOOKUP($E212,'INFO_Materials recyclability'!$I$6:$M$14,5,0))</f>
        <v>0</v>
      </c>
      <c r="AA212" s="62">
        <f>$K212+$L212+$M212+$N212+$O212+$P212+$Q212+$R212+IF(ISBLANK($E212),0,$F212*(1-VLOOKUP($E212,'INFO_Materials recyclability'!$I$6:$M$14,5,0)))</f>
        <v>0</v>
      </c>
    </row>
    <row r="213" spans="2:27" x14ac:dyDescent="0.35">
      <c r="B213" s="5"/>
      <c r="C213" s="5"/>
      <c r="D213" s="26"/>
      <c r="E213" s="51"/>
      <c r="F213" s="53"/>
      <c r="G213" s="49"/>
      <c r="H213" s="49"/>
      <c r="I213" s="49"/>
      <c r="J213" s="49"/>
      <c r="K213" s="49"/>
      <c r="L213" s="49"/>
      <c r="M213" s="49"/>
      <c r="N213" s="49"/>
      <c r="O213" s="49"/>
      <c r="P213" s="56"/>
      <c r="Q213" s="70"/>
      <c r="R213" s="61"/>
      <c r="S213" s="60"/>
      <c r="T213" s="62">
        <f>$G213+$H213+$L213+IF(ISBLANK($E213),0,$F213*VLOOKUP($E213,'INFO_Materials recyclability'!$I$6:$M$14,2,0))</f>
        <v>0</v>
      </c>
      <c r="U213" s="62">
        <f>$I213+$J213+$K213+$M213+$N213+$O213+$P213+$Q213+$R213+IF(ISBLANK($E213),0,$F213*(1-VLOOKUP($E213,'INFO_Materials recyclability'!$I$6:$M$14,2,0)))</f>
        <v>0</v>
      </c>
      <c r="V213" s="62">
        <f>$G213+$H213+$K213+IF(ISBLANK($E213),0,$F213*VLOOKUP($E213,'INFO_Materials recyclability'!$I$6:$M$14,3,0))</f>
        <v>0</v>
      </c>
      <c r="W213" s="62">
        <f>$I213+$J213+$L213+$M213+$N213+$O213+$P213+$Q213+$R213+IF(ISBLANK($E213),0,$F213*(1-VLOOKUP($E213,'INFO_Materials recyclability'!$I$6:$M$14,3,0)))</f>
        <v>0</v>
      </c>
      <c r="X213" s="62">
        <f>$G213+$H213+$I213+IF(ISBLANK($E213),0,$F213*VLOOKUP($E213,'INFO_Materials recyclability'!$I$6:$M$14,4,0))</f>
        <v>0</v>
      </c>
      <c r="Y213" s="62">
        <f>$J213+$K213+$L213+$M213+$N213+$O213+$P213+$Q213+$R213+IF(ISBLANK($E213),0,$F213*(1-VLOOKUP($E213,'INFO_Materials recyclability'!$I$6:$M$14,4,0)))</f>
        <v>0</v>
      </c>
      <c r="Z213" s="62">
        <f>$G213+$H213+$I213+$J213+IF(ISBLANK($E213),0,$F213*VLOOKUP($E213,'INFO_Materials recyclability'!$I$6:$M$14,5,0))</f>
        <v>0</v>
      </c>
      <c r="AA213" s="62">
        <f>$K213+$L213+$M213+$N213+$O213+$P213+$Q213+$R213+IF(ISBLANK($E213),0,$F213*(1-VLOOKUP($E213,'INFO_Materials recyclability'!$I$6:$M$14,5,0)))</f>
        <v>0</v>
      </c>
    </row>
    <row r="214" spans="2:27" x14ac:dyDescent="0.35">
      <c r="B214" s="5"/>
      <c r="C214" s="5"/>
      <c r="D214" s="26"/>
      <c r="E214" s="51"/>
      <c r="F214" s="53"/>
      <c r="G214" s="49"/>
      <c r="H214" s="49"/>
      <c r="I214" s="49"/>
      <c r="J214" s="49"/>
      <c r="K214" s="49"/>
      <c r="L214" s="49"/>
      <c r="M214" s="49"/>
      <c r="N214" s="49"/>
      <c r="O214" s="49"/>
      <c r="P214" s="56"/>
      <c r="Q214" s="70"/>
      <c r="R214" s="61"/>
      <c r="S214" s="60"/>
      <c r="T214" s="62">
        <f>$G214+$H214+$L214+IF(ISBLANK($E214),0,$F214*VLOOKUP($E214,'INFO_Materials recyclability'!$I$6:$M$14,2,0))</f>
        <v>0</v>
      </c>
      <c r="U214" s="62">
        <f>$I214+$J214+$K214+$M214+$N214+$O214+$P214+$Q214+$R214+IF(ISBLANK($E214),0,$F214*(1-VLOOKUP($E214,'INFO_Materials recyclability'!$I$6:$M$14,2,0)))</f>
        <v>0</v>
      </c>
      <c r="V214" s="62">
        <f>$G214+$H214+$K214+IF(ISBLANK($E214),0,$F214*VLOOKUP($E214,'INFO_Materials recyclability'!$I$6:$M$14,3,0))</f>
        <v>0</v>
      </c>
      <c r="W214" s="62">
        <f>$I214+$J214+$L214+$M214+$N214+$O214+$P214+$Q214+$R214+IF(ISBLANK($E214),0,$F214*(1-VLOOKUP($E214,'INFO_Materials recyclability'!$I$6:$M$14,3,0)))</f>
        <v>0</v>
      </c>
      <c r="X214" s="62">
        <f>$G214+$H214+$I214+IF(ISBLANK($E214),0,$F214*VLOOKUP($E214,'INFO_Materials recyclability'!$I$6:$M$14,4,0))</f>
        <v>0</v>
      </c>
      <c r="Y214" s="62">
        <f>$J214+$K214+$L214+$M214+$N214+$O214+$P214+$Q214+$R214+IF(ISBLANK($E214),0,$F214*(1-VLOOKUP($E214,'INFO_Materials recyclability'!$I$6:$M$14,4,0)))</f>
        <v>0</v>
      </c>
      <c r="Z214" s="62">
        <f>$G214+$H214+$I214+$J214+IF(ISBLANK($E214),0,$F214*VLOOKUP($E214,'INFO_Materials recyclability'!$I$6:$M$14,5,0))</f>
        <v>0</v>
      </c>
      <c r="AA214" s="62">
        <f>$K214+$L214+$M214+$N214+$O214+$P214+$Q214+$R214+IF(ISBLANK($E214),0,$F214*(1-VLOOKUP($E214,'INFO_Materials recyclability'!$I$6:$M$14,5,0)))</f>
        <v>0</v>
      </c>
    </row>
    <row r="215" spans="2:27" x14ac:dyDescent="0.35">
      <c r="B215" s="5"/>
      <c r="C215" s="5"/>
      <c r="D215" s="26"/>
      <c r="E215" s="51"/>
      <c r="F215" s="53"/>
      <c r="G215" s="49"/>
      <c r="H215" s="49"/>
      <c r="I215" s="49"/>
      <c r="J215" s="49"/>
      <c r="K215" s="49"/>
      <c r="L215" s="49"/>
      <c r="M215" s="49"/>
      <c r="N215" s="49"/>
      <c r="O215" s="49"/>
      <c r="P215" s="56"/>
      <c r="Q215" s="70"/>
      <c r="R215" s="61"/>
      <c r="T215" s="62">
        <f>$G215+$H215+$L215+IF(ISBLANK($E215),0,$F215*VLOOKUP($E215,'INFO_Materials recyclability'!$I$6:$M$14,2,0))</f>
        <v>0</v>
      </c>
      <c r="U215" s="62">
        <f>$I215+$J215+$K215+$M215+$N215+$O215+$P215+$Q215+$R215+IF(ISBLANK($E215),0,$F215*(1-VLOOKUP($E215,'INFO_Materials recyclability'!$I$6:$M$14,2,0)))</f>
        <v>0</v>
      </c>
      <c r="V215" s="62">
        <f>$G215+$H215+$K215+IF(ISBLANK($E215),0,$F215*VLOOKUP($E215,'INFO_Materials recyclability'!$I$6:$M$14,3,0))</f>
        <v>0</v>
      </c>
      <c r="W215" s="62">
        <f>$I215+$J215+$L215+$M215+$N215+$O215+$P215+$Q215+$R215+IF(ISBLANK($E215),0,$F215*(1-VLOOKUP($E215,'INFO_Materials recyclability'!$I$6:$M$14,3,0)))</f>
        <v>0</v>
      </c>
      <c r="X215" s="62">
        <f>$G215+$H215+$I215+IF(ISBLANK($E215),0,$F215*VLOOKUP($E215,'INFO_Materials recyclability'!$I$6:$M$14,4,0))</f>
        <v>0</v>
      </c>
      <c r="Y215" s="62">
        <f>$J215+$K215+$L215+$M215+$N215+$O215+$P215+$Q215+$R215+IF(ISBLANK($E215),0,$F215*(1-VLOOKUP($E215,'INFO_Materials recyclability'!$I$6:$M$14,4,0)))</f>
        <v>0</v>
      </c>
      <c r="Z215" s="62">
        <f>$G215+$H215+$I215+$J215+IF(ISBLANK($E215),0,$F215*VLOOKUP($E215,'INFO_Materials recyclability'!$I$6:$M$14,5,0))</f>
        <v>0</v>
      </c>
      <c r="AA215" s="62">
        <f>$K215+$L215+$M215+$N215+$O215+$P215+$Q215+$R215+IF(ISBLANK($E215),0,$F215*(1-VLOOKUP($E215,'INFO_Materials recyclability'!$I$6:$M$14,5,0)))</f>
        <v>0</v>
      </c>
    </row>
    <row r="216" spans="2:27" x14ac:dyDescent="0.35">
      <c r="B216" s="5"/>
      <c r="C216" s="5"/>
      <c r="D216" s="26"/>
      <c r="E216" s="51"/>
      <c r="F216" s="53"/>
      <c r="G216" s="49"/>
      <c r="H216" s="49"/>
      <c r="I216" s="49"/>
      <c r="J216" s="49"/>
      <c r="K216" s="49"/>
      <c r="L216" s="49"/>
      <c r="M216" s="49"/>
      <c r="N216" s="49"/>
      <c r="O216" s="49"/>
      <c r="P216" s="56"/>
      <c r="Q216" s="70"/>
      <c r="R216" s="61"/>
      <c r="T216" s="62">
        <f>$G216+$H216+$L216+IF(ISBLANK($E216),0,$F216*VLOOKUP($E216,'INFO_Materials recyclability'!$I$6:$M$14,2,0))</f>
        <v>0</v>
      </c>
      <c r="U216" s="62">
        <f>$I216+$J216+$K216+$M216+$N216+$O216+$P216+$Q216+$R216+IF(ISBLANK($E216),0,$F216*(1-VLOOKUP($E216,'INFO_Materials recyclability'!$I$6:$M$14,2,0)))</f>
        <v>0</v>
      </c>
      <c r="V216" s="62">
        <f>$G216+$H216+$K216+IF(ISBLANK($E216),0,$F216*VLOOKUP($E216,'INFO_Materials recyclability'!$I$6:$M$14,3,0))</f>
        <v>0</v>
      </c>
      <c r="W216" s="62">
        <f>$I216+$J216+$L216+$M216+$N216+$O216+$P216+$Q216+$R216+IF(ISBLANK($E216),0,$F216*(1-VLOOKUP($E216,'INFO_Materials recyclability'!$I$6:$M$14,3,0)))</f>
        <v>0</v>
      </c>
      <c r="X216" s="62">
        <f>$G216+$H216+$I216+IF(ISBLANK($E216),0,$F216*VLOOKUP($E216,'INFO_Materials recyclability'!$I$6:$M$14,4,0))</f>
        <v>0</v>
      </c>
      <c r="Y216" s="62">
        <f>$J216+$K216+$L216+$M216+$N216+$O216+$P216+$Q216+$R216+IF(ISBLANK($E216),0,$F216*(1-VLOOKUP($E216,'INFO_Materials recyclability'!$I$6:$M$14,4,0)))</f>
        <v>0</v>
      </c>
      <c r="Z216" s="62">
        <f>$G216+$H216+$I216+$J216+IF(ISBLANK($E216),0,$F216*VLOOKUP($E216,'INFO_Materials recyclability'!$I$6:$M$14,5,0))</f>
        <v>0</v>
      </c>
      <c r="AA216" s="62">
        <f>$K216+$L216+$M216+$N216+$O216+$P216+$Q216+$R216+IF(ISBLANK($E216),0,$F216*(1-VLOOKUP($E216,'INFO_Materials recyclability'!$I$6:$M$14,5,0)))</f>
        <v>0</v>
      </c>
    </row>
    <row r="217" spans="2:27" x14ac:dyDescent="0.35">
      <c r="B217" s="5"/>
      <c r="C217" s="5"/>
      <c r="D217" s="26"/>
      <c r="E217" s="51"/>
      <c r="F217" s="53"/>
      <c r="G217" s="49"/>
      <c r="H217" s="49"/>
      <c r="I217" s="49"/>
      <c r="J217" s="49"/>
      <c r="K217" s="49"/>
      <c r="L217" s="49"/>
      <c r="M217" s="49"/>
      <c r="N217" s="49"/>
      <c r="O217" s="49"/>
      <c r="P217" s="56"/>
      <c r="Q217" s="70"/>
      <c r="R217" s="61"/>
      <c r="T217" s="62">
        <f>$G217+$H217+$L217+IF(ISBLANK($E217),0,$F217*VLOOKUP($E217,'INFO_Materials recyclability'!$I$6:$M$14,2,0))</f>
        <v>0</v>
      </c>
      <c r="U217" s="62">
        <f>$I217+$J217+$K217+$M217+$N217+$O217+$P217+$Q217+$R217+IF(ISBLANK($E217),0,$F217*(1-VLOOKUP($E217,'INFO_Materials recyclability'!$I$6:$M$14,2,0)))</f>
        <v>0</v>
      </c>
      <c r="V217" s="62">
        <f>$G217+$H217+$K217+IF(ISBLANK($E217),0,$F217*VLOOKUP($E217,'INFO_Materials recyclability'!$I$6:$M$14,3,0))</f>
        <v>0</v>
      </c>
      <c r="W217" s="62">
        <f>$I217+$J217+$L217+$M217+$N217+$O217+$P217+$Q217+$R217+IF(ISBLANK($E217),0,$F217*(1-VLOOKUP($E217,'INFO_Materials recyclability'!$I$6:$M$14,3,0)))</f>
        <v>0</v>
      </c>
      <c r="X217" s="62">
        <f>$G217+$H217+$I217+IF(ISBLANK($E217),0,$F217*VLOOKUP($E217,'INFO_Materials recyclability'!$I$6:$M$14,4,0))</f>
        <v>0</v>
      </c>
      <c r="Y217" s="62">
        <f>$J217+$K217+$L217+$M217+$N217+$O217+$P217+$Q217+$R217+IF(ISBLANK($E217),0,$F217*(1-VLOOKUP($E217,'INFO_Materials recyclability'!$I$6:$M$14,4,0)))</f>
        <v>0</v>
      </c>
      <c r="Z217" s="62">
        <f>$G217+$H217+$I217+$J217+IF(ISBLANK($E217),0,$F217*VLOOKUP($E217,'INFO_Materials recyclability'!$I$6:$M$14,5,0))</f>
        <v>0</v>
      </c>
      <c r="AA217" s="62">
        <f>$K217+$L217+$M217+$N217+$O217+$P217+$Q217+$R217+IF(ISBLANK($E217),0,$F217*(1-VLOOKUP($E217,'INFO_Materials recyclability'!$I$6:$M$14,5,0)))</f>
        <v>0</v>
      </c>
    </row>
    <row r="218" spans="2:27" x14ac:dyDescent="0.35">
      <c r="B218" s="5"/>
      <c r="C218" s="5"/>
      <c r="D218" s="26"/>
      <c r="E218" s="51"/>
      <c r="F218" s="53"/>
      <c r="G218" s="49"/>
      <c r="H218" s="49"/>
      <c r="I218" s="49"/>
      <c r="J218" s="49"/>
      <c r="K218" s="49"/>
      <c r="L218" s="49"/>
      <c r="M218" s="49"/>
      <c r="N218" s="49"/>
      <c r="O218" s="49"/>
      <c r="P218" s="56"/>
      <c r="Q218" s="70"/>
      <c r="R218" s="61"/>
      <c r="T218" s="62">
        <f>$G218+$H218+$L218+IF(ISBLANK($E218),0,$F218*VLOOKUP($E218,'INFO_Materials recyclability'!$I$6:$M$14,2,0))</f>
        <v>0</v>
      </c>
      <c r="U218" s="62">
        <f>$I218+$J218+$K218+$M218+$N218+$O218+$P218+$Q218+$R218+IF(ISBLANK($E218),0,$F218*(1-VLOOKUP($E218,'INFO_Materials recyclability'!$I$6:$M$14,2,0)))</f>
        <v>0</v>
      </c>
      <c r="V218" s="62">
        <f>$G218+$H218+$K218+IF(ISBLANK($E218),0,$F218*VLOOKUP($E218,'INFO_Materials recyclability'!$I$6:$M$14,3,0))</f>
        <v>0</v>
      </c>
      <c r="W218" s="62">
        <f>$I218+$J218+$L218+$M218+$N218+$O218+$P218+$Q218+$R218+IF(ISBLANK($E218),0,$F218*(1-VLOOKUP($E218,'INFO_Materials recyclability'!$I$6:$M$14,3,0)))</f>
        <v>0</v>
      </c>
      <c r="X218" s="62">
        <f>$G218+$H218+$I218+IF(ISBLANK($E218),0,$F218*VLOOKUP($E218,'INFO_Materials recyclability'!$I$6:$M$14,4,0))</f>
        <v>0</v>
      </c>
      <c r="Y218" s="62">
        <f>$J218+$K218+$L218+$M218+$N218+$O218+$P218+$Q218+$R218+IF(ISBLANK($E218),0,$F218*(1-VLOOKUP($E218,'INFO_Materials recyclability'!$I$6:$M$14,4,0)))</f>
        <v>0</v>
      </c>
      <c r="Z218" s="62">
        <f>$G218+$H218+$I218+$J218+IF(ISBLANK($E218),0,$F218*VLOOKUP($E218,'INFO_Materials recyclability'!$I$6:$M$14,5,0))</f>
        <v>0</v>
      </c>
      <c r="AA218" s="62">
        <f>$K218+$L218+$M218+$N218+$O218+$P218+$Q218+$R218+IF(ISBLANK($E218),0,$F218*(1-VLOOKUP($E218,'INFO_Materials recyclability'!$I$6:$M$14,5,0)))</f>
        <v>0</v>
      </c>
    </row>
    <row r="219" spans="2:27" x14ac:dyDescent="0.35">
      <c r="B219" s="5"/>
      <c r="C219" s="5"/>
      <c r="D219" s="26"/>
      <c r="E219" s="51"/>
      <c r="F219" s="53"/>
      <c r="G219" s="49"/>
      <c r="H219" s="49"/>
      <c r="I219" s="49"/>
      <c r="J219" s="49"/>
      <c r="K219" s="49"/>
      <c r="L219" s="49"/>
      <c r="M219" s="49"/>
      <c r="N219" s="49"/>
      <c r="O219" s="49"/>
      <c r="P219" s="56"/>
      <c r="Q219" s="70"/>
      <c r="R219" s="61"/>
      <c r="T219" s="62">
        <f>$G219+$H219+$L219+IF(ISBLANK($E219),0,$F219*VLOOKUP($E219,'INFO_Materials recyclability'!$I$6:$M$14,2,0))</f>
        <v>0</v>
      </c>
      <c r="U219" s="62">
        <f>$I219+$J219+$K219+$M219+$N219+$O219+$P219+$Q219+$R219+IF(ISBLANK($E219),0,$F219*(1-VLOOKUP($E219,'INFO_Materials recyclability'!$I$6:$M$14,2,0)))</f>
        <v>0</v>
      </c>
      <c r="V219" s="62">
        <f>$G219+$H219+$K219+IF(ISBLANK($E219),0,$F219*VLOOKUP($E219,'INFO_Materials recyclability'!$I$6:$M$14,3,0))</f>
        <v>0</v>
      </c>
      <c r="W219" s="62">
        <f>$I219+$J219+$L219+$M219+$N219+$O219+$P219+$Q219+$R219+IF(ISBLANK($E219),0,$F219*(1-VLOOKUP($E219,'INFO_Materials recyclability'!$I$6:$M$14,3,0)))</f>
        <v>0</v>
      </c>
      <c r="X219" s="62">
        <f>$G219+$H219+$I219+IF(ISBLANK($E219),0,$F219*VLOOKUP($E219,'INFO_Materials recyclability'!$I$6:$M$14,4,0))</f>
        <v>0</v>
      </c>
      <c r="Y219" s="62">
        <f>$J219+$K219+$L219+$M219+$N219+$O219+$P219+$Q219+$R219+IF(ISBLANK($E219),0,$F219*(1-VLOOKUP($E219,'INFO_Materials recyclability'!$I$6:$M$14,4,0)))</f>
        <v>0</v>
      </c>
      <c r="Z219" s="62">
        <f>$G219+$H219+$I219+$J219+IF(ISBLANK($E219),0,$F219*VLOOKUP($E219,'INFO_Materials recyclability'!$I$6:$M$14,5,0))</f>
        <v>0</v>
      </c>
      <c r="AA219" s="62">
        <f>$K219+$L219+$M219+$N219+$O219+$P219+$Q219+$R219+IF(ISBLANK($E219),0,$F219*(1-VLOOKUP($E219,'INFO_Materials recyclability'!$I$6:$M$14,5,0)))</f>
        <v>0</v>
      </c>
    </row>
    <row r="220" spans="2:27" x14ac:dyDescent="0.35">
      <c r="B220" s="5"/>
      <c r="C220" s="5"/>
      <c r="D220" s="26"/>
      <c r="E220" s="51"/>
      <c r="F220" s="53"/>
      <c r="G220" s="49"/>
      <c r="H220" s="49"/>
      <c r="I220" s="49"/>
      <c r="J220" s="49"/>
      <c r="K220" s="49"/>
      <c r="L220" s="49"/>
      <c r="M220" s="49"/>
      <c r="N220" s="49"/>
      <c r="O220" s="49"/>
      <c r="P220" s="56"/>
      <c r="Q220" s="70"/>
      <c r="R220" s="61"/>
      <c r="T220" s="62">
        <f>$G220+$H220+$L220+IF(ISBLANK($E220),0,$F220*VLOOKUP($E220,'INFO_Materials recyclability'!$I$6:$M$14,2,0))</f>
        <v>0</v>
      </c>
      <c r="U220" s="62">
        <f>$I220+$J220+$K220+$M220+$N220+$O220+$P220+$Q220+$R220+IF(ISBLANK($E220),0,$F220*(1-VLOOKUP($E220,'INFO_Materials recyclability'!$I$6:$M$14,2,0)))</f>
        <v>0</v>
      </c>
      <c r="V220" s="62">
        <f>$G220+$H220+$K220+IF(ISBLANK($E220),0,$F220*VLOOKUP($E220,'INFO_Materials recyclability'!$I$6:$M$14,3,0))</f>
        <v>0</v>
      </c>
      <c r="W220" s="62">
        <f>$I220+$J220+$L220+$M220+$N220+$O220+$P220+$Q220+$R220+IF(ISBLANK($E220),0,$F220*(1-VLOOKUP($E220,'INFO_Materials recyclability'!$I$6:$M$14,3,0)))</f>
        <v>0</v>
      </c>
      <c r="X220" s="62">
        <f>$G220+$H220+$I220+IF(ISBLANK($E220),0,$F220*VLOOKUP($E220,'INFO_Materials recyclability'!$I$6:$M$14,4,0))</f>
        <v>0</v>
      </c>
      <c r="Y220" s="62">
        <f>$J220+$K220+$L220+$M220+$N220+$O220+$P220+$Q220+$R220+IF(ISBLANK($E220),0,$F220*(1-VLOOKUP($E220,'INFO_Materials recyclability'!$I$6:$M$14,4,0)))</f>
        <v>0</v>
      </c>
      <c r="Z220" s="62">
        <f>$G220+$H220+$I220+$J220+IF(ISBLANK($E220),0,$F220*VLOOKUP($E220,'INFO_Materials recyclability'!$I$6:$M$14,5,0))</f>
        <v>0</v>
      </c>
      <c r="AA220" s="62">
        <f>$K220+$L220+$M220+$N220+$O220+$P220+$Q220+$R220+IF(ISBLANK($E220),0,$F220*(1-VLOOKUP($E220,'INFO_Materials recyclability'!$I$6:$M$14,5,0)))</f>
        <v>0</v>
      </c>
    </row>
    <row r="221" spans="2:27" x14ac:dyDescent="0.35">
      <c r="B221" s="5"/>
      <c r="C221" s="5"/>
      <c r="D221" s="26"/>
      <c r="E221" s="51"/>
      <c r="F221" s="53"/>
      <c r="G221" s="49"/>
      <c r="H221" s="49"/>
      <c r="I221" s="49"/>
      <c r="J221" s="49"/>
      <c r="K221" s="49"/>
      <c r="L221" s="49"/>
      <c r="M221" s="49"/>
      <c r="N221" s="49"/>
      <c r="O221" s="49"/>
      <c r="P221" s="56"/>
      <c r="Q221" s="70"/>
      <c r="R221" s="61"/>
      <c r="T221" s="62">
        <f>$G221+$H221+$L221+IF(ISBLANK($E221),0,$F221*VLOOKUP($E221,'INFO_Materials recyclability'!$I$6:$M$14,2,0))</f>
        <v>0</v>
      </c>
      <c r="U221" s="62">
        <f>$I221+$J221+$K221+$M221+$N221+$O221+$P221+$Q221+$R221+IF(ISBLANK($E221),0,$F221*(1-VLOOKUP($E221,'INFO_Materials recyclability'!$I$6:$M$14,2,0)))</f>
        <v>0</v>
      </c>
      <c r="V221" s="62">
        <f>$G221+$H221+$K221+IF(ISBLANK($E221),0,$F221*VLOOKUP($E221,'INFO_Materials recyclability'!$I$6:$M$14,3,0))</f>
        <v>0</v>
      </c>
      <c r="W221" s="62">
        <f>$I221+$J221+$L221+$M221+$N221+$O221+$P221+$Q221+$R221+IF(ISBLANK($E221),0,$F221*(1-VLOOKUP($E221,'INFO_Materials recyclability'!$I$6:$M$14,3,0)))</f>
        <v>0</v>
      </c>
      <c r="X221" s="62">
        <f>$G221+$H221+$I221+IF(ISBLANK($E221),0,$F221*VLOOKUP($E221,'INFO_Materials recyclability'!$I$6:$M$14,4,0))</f>
        <v>0</v>
      </c>
      <c r="Y221" s="62">
        <f>$J221+$K221+$L221+$M221+$N221+$O221+$P221+$Q221+$R221+IF(ISBLANK($E221),0,$F221*(1-VLOOKUP($E221,'INFO_Materials recyclability'!$I$6:$M$14,4,0)))</f>
        <v>0</v>
      </c>
      <c r="Z221" s="62">
        <f>$G221+$H221+$I221+$J221+IF(ISBLANK($E221),0,$F221*VLOOKUP($E221,'INFO_Materials recyclability'!$I$6:$M$14,5,0))</f>
        <v>0</v>
      </c>
      <c r="AA221" s="62">
        <f>$K221+$L221+$M221+$N221+$O221+$P221+$Q221+$R221+IF(ISBLANK($E221),0,$F221*(1-VLOOKUP($E221,'INFO_Materials recyclability'!$I$6:$M$14,5,0)))</f>
        <v>0</v>
      </c>
    </row>
    <row r="222" spans="2:27" x14ac:dyDescent="0.35">
      <c r="B222" s="5"/>
      <c r="C222" s="5"/>
      <c r="D222" s="26"/>
      <c r="E222" s="51"/>
      <c r="F222" s="53"/>
      <c r="G222" s="49"/>
      <c r="H222" s="49"/>
      <c r="I222" s="49"/>
      <c r="J222" s="49"/>
      <c r="K222" s="49"/>
      <c r="L222" s="49"/>
      <c r="M222" s="49"/>
      <c r="N222" s="49"/>
      <c r="O222" s="49"/>
      <c r="P222" s="56"/>
      <c r="Q222" s="70"/>
      <c r="R222" s="61"/>
      <c r="T222" s="62">
        <f>$G222+$H222+$L222+IF(ISBLANK($E222),0,$F222*VLOOKUP($E222,'INFO_Materials recyclability'!$I$6:$M$14,2,0))</f>
        <v>0</v>
      </c>
      <c r="U222" s="62">
        <f>$I222+$J222+$K222+$M222+$N222+$O222+$P222+$Q222+$R222+IF(ISBLANK($E222),0,$F222*(1-VLOOKUP($E222,'INFO_Materials recyclability'!$I$6:$M$14,2,0)))</f>
        <v>0</v>
      </c>
      <c r="V222" s="62">
        <f>$G222+$H222+$K222+IF(ISBLANK($E222),0,$F222*VLOOKUP($E222,'INFO_Materials recyclability'!$I$6:$M$14,3,0))</f>
        <v>0</v>
      </c>
      <c r="W222" s="62">
        <f>$I222+$J222+$L222+$M222+$N222+$O222+$P222+$Q222+$R222+IF(ISBLANK($E222),0,$F222*(1-VLOOKUP($E222,'INFO_Materials recyclability'!$I$6:$M$14,3,0)))</f>
        <v>0</v>
      </c>
      <c r="X222" s="62">
        <f>$G222+$H222+$I222+IF(ISBLANK($E222),0,$F222*VLOOKUP($E222,'INFO_Materials recyclability'!$I$6:$M$14,4,0))</f>
        <v>0</v>
      </c>
      <c r="Y222" s="62">
        <f>$J222+$K222+$L222+$M222+$N222+$O222+$P222+$Q222+$R222+IF(ISBLANK($E222),0,$F222*(1-VLOOKUP($E222,'INFO_Materials recyclability'!$I$6:$M$14,4,0)))</f>
        <v>0</v>
      </c>
      <c r="Z222" s="62">
        <f>$G222+$H222+$I222+$J222+IF(ISBLANK($E222),0,$F222*VLOOKUP($E222,'INFO_Materials recyclability'!$I$6:$M$14,5,0))</f>
        <v>0</v>
      </c>
      <c r="AA222" s="62">
        <f>$K222+$L222+$M222+$N222+$O222+$P222+$Q222+$R222+IF(ISBLANK($E222),0,$F222*(1-VLOOKUP($E222,'INFO_Materials recyclability'!$I$6:$M$14,5,0)))</f>
        <v>0</v>
      </c>
    </row>
    <row r="223" spans="2:27" x14ac:dyDescent="0.35">
      <c r="B223" s="5"/>
      <c r="C223" s="5"/>
      <c r="D223" s="26"/>
      <c r="E223" s="51"/>
      <c r="F223" s="53"/>
      <c r="G223" s="49"/>
      <c r="H223" s="49"/>
      <c r="I223" s="49"/>
      <c r="J223" s="49"/>
      <c r="K223" s="49"/>
      <c r="L223" s="49"/>
      <c r="M223" s="49"/>
      <c r="N223" s="49"/>
      <c r="O223" s="49"/>
      <c r="P223" s="56"/>
      <c r="Q223" s="70"/>
      <c r="R223" s="61"/>
      <c r="T223" s="62">
        <f>$G223+$H223+$L223+IF(ISBLANK($E223),0,$F223*VLOOKUP($E223,'INFO_Materials recyclability'!$I$6:$M$14,2,0))</f>
        <v>0</v>
      </c>
      <c r="U223" s="62">
        <f>$I223+$J223+$K223+$M223+$N223+$O223+$P223+$Q223+$R223+IF(ISBLANK($E223),0,$F223*(1-VLOOKUP($E223,'INFO_Materials recyclability'!$I$6:$M$14,2,0)))</f>
        <v>0</v>
      </c>
      <c r="V223" s="62">
        <f>$G223+$H223+$K223+IF(ISBLANK($E223),0,$F223*VLOOKUP($E223,'INFO_Materials recyclability'!$I$6:$M$14,3,0))</f>
        <v>0</v>
      </c>
      <c r="W223" s="62">
        <f>$I223+$J223+$L223+$M223+$N223+$O223+$P223+$Q223+$R223+IF(ISBLANK($E223),0,$F223*(1-VLOOKUP($E223,'INFO_Materials recyclability'!$I$6:$M$14,3,0)))</f>
        <v>0</v>
      </c>
      <c r="X223" s="62">
        <f>$G223+$H223+$I223+IF(ISBLANK($E223),0,$F223*VLOOKUP($E223,'INFO_Materials recyclability'!$I$6:$M$14,4,0))</f>
        <v>0</v>
      </c>
      <c r="Y223" s="62">
        <f>$J223+$K223+$L223+$M223+$N223+$O223+$P223+$Q223+$R223+IF(ISBLANK($E223),0,$F223*(1-VLOOKUP($E223,'INFO_Materials recyclability'!$I$6:$M$14,4,0)))</f>
        <v>0</v>
      </c>
      <c r="Z223" s="62">
        <f>$G223+$H223+$I223+$J223+IF(ISBLANK($E223),0,$F223*VLOOKUP($E223,'INFO_Materials recyclability'!$I$6:$M$14,5,0))</f>
        <v>0</v>
      </c>
      <c r="AA223" s="62">
        <f>$K223+$L223+$M223+$N223+$O223+$P223+$Q223+$R223+IF(ISBLANK($E223),0,$F223*(1-VLOOKUP($E223,'INFO_Materials recyclability'!$I$6:$M$14,5,0)))</f>
        <v>0</v>
      </c>
    </row>
    <row r="224" spans="2:27" x14ac:dyDescent="0.35">
      <c r="B224" s="5"/>
      <c r="C224" s="5"/>
      <c r="D224" s="26"/>
      <c r="E224" s="51"/>
      <c r="F224" s="53"/>
      <c r="G224" s="49"/>
      <c r="H224" s="49"/>
      <c r="I224" s="49"/>
      <c r="J224" s="49"/>
      <c r="K224" s="49"/>
      <c r="L224" s="49"/>
      <c r="M224" s="49"/>
      <c r="N224" s="49"/>
      <c r="O224" s="49"/>
      <c r="P224" s="56"/>
      <c r="Q224" s="70"/>
      <c r="R224" s="61"/>
      <c r="T224" s="62">
        <f>$G224+$H224+$L224+IF(ISBLANK($E224),0,$F224*VLOOKUP($E224,'INFO_Materials recyclability'!$I$6:$M$14,2,0))</f>
        <v>0</v>
      </c>
      <c r="U224" s="62">
        <f>$I224+$J224+$K224+$M224+$N224+$O224+$P224+$Q224+$R224+IF(ISBLANK($E224),0,$F224*(1-VLOOKUP($E224,'INFO_Materials recyclability'!$I$6:$M$14,2,0)))</f>
        <v>0</v>
      </c>
      <c r="V224" s="62">
        <f>$G224+$H224+$K224+IF(ISBLANK($E224),0,$F224*VLOOKUP($E224,'INFO_Materials recyclability'!$I$6:$M$14,3,0))</f>
        <v>0</v>
      </c>
      <c r="W224" s="62">
        <f>$I224+$J224+$L224+$M224+$N224+$O224+$P224+$Q224+$R224+IF(ISBLANK($E224),0,$F224*(1-VLOOKUP($E224,'INFO_Materials recyclability'!$I$6:$M$14,3,0)))</f>
        <v>0</v>
      </c>
      <c r="X224" s="62">
        <f>$G224+$H224+$I224+IF(ISBLANK($E224),0,$F224*VLOOKUP($E224,'INFO_Materials recyclability'!$I$6:$M$14,4,0))</f>
        <v>0</v>
      </c>
      <c r="Y224" s="62">
        <f>$J224+$K224+$L224+$M224+$N224+$O224+$P224+$Q224+$R224+IF(ISBLANK($E224),0,$F224*(1-VLOOKUP($E224,'INFO_Materials recyclability'!$I$6:$M$14,4,0)))</f>
        <v>0</v>
      </c>
      <c r="Z224" s="62">
        <f>$G224+$H224+$I224+$J224+IF(ISBLANK($E224),0,$F224*VLOOKUP($E224,'INFO_Materials recyclability'!$I$6:$M$14,5,0))</f>
        <v>0</v>
      </c>
      <c r="AA224" s="62">
        <f>$K224+$L224+$M224+$N224+$O224+$P224+$Q224+$R224+IF(ISBLANK($E224),0,$F224*(1-VLOOKUP($E224,'INFO_Materials recyclability'!$I$6:$M$14,5,0)))</f>
        <v>0</v>
      </c>
    </row>
    <row r="225" spans="2:27" x14ac:dyDescent="0.35">
      <c r="B225" s="5"/>
      <c r="C225" s="5"/>
      <c r="D225" s="26"/>
      <c r="E225" s="51"/>
      <c r="F225" s="53"/>
      <c r="G225" s="49"/>
      <c r="H225" s="49"/>
      <c r="I225" s="49"/>
      <c r="J225" s="49"/>
      <c r="K225" s="49"/>
      <c r="L225" s="49"/>
      <c r="M225" s="49"/>
      <c r="N225" s="49"/>
      <c r="O225" s="49"/>
      <c r="P225" s="56"/>
      <c r="Q225" s="70"/>
      <c r="R225" s="61"/>
      <c r="T225" s="62">
        <f>$G225+$H225+$L225+IF(ISBLANK($E225),0,$F225*VLOOKUP($E225,'INFO_Materials recyclability'!$I$6:$M$14,2,0))</f>
        <v>0</v>
      </c>
      <c r="U225" s="62">
        <f>$I225+$J225+$K225+$M225+$N225+$O225+$P225+$Q225+$R225+IF(ISBLANK($E225),0,$F225*(1-VLOOKUP($E225,'INFO_Materials recyclability'!$I$6:$M$14,2,0)))</f>
        <v>0</v>
      </c>
      <c r="V225" s="62">
        <f>$G225+$H225+$K225+IF(ISBLANK($E225),0,$F225*VLOOKUP($E225,'INFO_Materials recyclability'!$I$6:$M$14,3,0))</f>
        <v>0</v>
      </c>
      <c r="W225" s="62">
        <f>$I225+$J225+$L225+$M225+$N225+$O225+$P225+$Q225+$R225+IF(ISBLANK($E225),0,$F225*(1-VLOOKUP($E225,'INFO_Materials recyclability'!$I$6:$M$14,3,0)))</f>
        <v>0</v>
      </c>
      <c r="X225" s="62">
        <f>$G225+$H225+$I225+IF(ISBLANK($E225),0,$F225*VLOOKUP($E225,'INFO_Materials recyclability'!$I$6:$M$14,4,0))</f>
        <v>0</v>
      </c>
      <c r="Y225" s="62">
        <f>$J225+$K225+$L225+$M225+$N225+$O225+$P225+$Q225+$R225+IF(ISBLANK($E225),0,$F225*(1-VLOOKUP($E225,'INFO_Materials recyclability'!$I$6:$M$14,4,0)))</f>
        <v>0</v>
      </c>
      <c r="Z225" s="62">
        <f>$G225+$H225+$I225+$J225+IF(ISBLANK($E225),0,$F225*VLOOKUP($E225,'INFO_Materials recyclability'!$I$6:$M$14,5,0))</f>
        <v>0</v>
      </c>
      <c r="AA225" s="62">
        <f>$K225+$L225+$M225+$N225+$O225+$P225+$Q225+$R225+IF(ISBLANK($E225),0,$F225*(1-VLOOKUP($E225,'INFO_Materials recyclability'!$I$6:$M$14,5,0)))</f>
        <v>0</v>
      </c>
    </row>
    <row r="226" spans="2:27" x14ac:dyDescent="0.35">
      <c r="B226" s="5"/>
      <c r="C226" s="5"/>
      <c r="D226" s="26"/>
      <c r="E226" s="51"/>
      <c r="F226" s="53"/>
      <c r="G226" s="49"/>
      <c r="H226" s="49"/>
      <c r="I226" s="49"/>
      <c r="J226" s="49"/>
      <c r="K226" s="49"/>
      <c r="L226" s="49"/>
      <c r="M226" s="49"/>
      <c r="N226" s="49"/>
      <c r="O226" s="49"/>
      <c r="P226" s="56"/>
      <c r="Q226" s="70"/>
      <c r="R226" s="61"/>
      <c r="T226" s="62">
        <f>$G226+$H226+$L226+IF(ISBLANK($E226),0,$F226*VLOOKUP($E226,'INFO_Materials recyclability'!$I$6:$M$14,2,0))</f>
        <v>0</v>
      </c>
      <c r="U226" s="62">
        <f>$I226+$J226+$K226+$M226+$N226+$O226+$P226+$Q226+$R226+IF(ISBLANK($E226),0,$F226*(1-VLOOKUP($E226,'INFO_Materials recyclability'!$I$6:$M$14,2,0)))</f>
        <v>0</v>
      </c>
      <c r="V226" s="62">
        <f>$G226+$H226+$K226+IF(ISBLANK($E226),0,$F226*VLOOKUP($E226,'INFO_Materials recyclability'!$I$6:$M$14,3,0))</f>
        <v>0</v>
      </c>
      <c r="W226" s="62">
        <f>$I226+$J226+$L226+$M226+$N226+$O226+$P226+$Q226+$R226+IF(ISBLANK($E226),0,$F226*(1-VLOOKUP($E226,'INFO_Materials recyclability'!$I$6:$M$14,3,0)))</f>
        <v>0</v>
      </c>
      <c r="X226" s="62">
        <f>$G226+$H226+$I226+IF(ISBLANK($E226),0,$F226*VLOOKUP($E226,'INFO_Materials recyclability'!$I$6:$M$14,4,0))</f>
        <v>0</v>
      </c>
      <c r="Y226" s="62">
        <f>$J226+$K226+$L226+$M226+$N226+$O226+$P226+$Q226+$R226+IF(ISBLANK($E226),0,$F226*(1-VLOOKUP($E226,'INFO_Materials recyclability'!$I$6:$M$14,4,0)))</f>
        <v>0</v>
      </c>
      <c r="Z226" s="62">
        <f>$G226+$H226+$I226+$J226+IF(ISBLANK($E226),0,$F226*VLOOKUP($E226,'INFO_Materials recyclability'!$I$6:$M$14,5,0))</f>
        <v>0</v>
      </c>
      <c r="AA226" s="62">
        <f>$K226+$L226+$M226+$N226+$O226+$P226+$Q226+$R226+IF(ISBLANK($E226),0,$F226*(1-VLOOKUP($E226,'INFO_Materials recyclability'!$I$6:$M$14,5,0)))</f>
        <v>0</v>
      </c>
    </row>
    <row r="227" spans="2:27" x14ac:dyDescent="0.35">
      <c r="B227" s="5"/>
      <c r="C227" s="5"/>
      <c r="D227" s="26"/>
      <c r="E227" s="51"/>
      <c r="F227" s="53"/>
      <c r="G227" s="49"/>
      <c r="H227" s="49"/>
      <c r="I227" s="49"/>
      <c r="J227" s="49"/>
      <c r="K227" s="49"/>
      <c r="L227" s="49"/>
      <c r="M227" s="49"/>
      <c r="N227" s="49"/>
      <c r="O227" s="49"/>
      <c r="P227" s="56"/>
      <c r="Q227" s="70"/>
      <c r="R227" s="61"/>
      <c r="T227" s="62">
        <f>$G227+$H227+$L227+IF(ISBLANK($E227),0,$F227*VLOOKUP($E227,'INFO_Materials recyclability'!$I$6:$M$14,2,0))</f>
        <v>0</v>
      </c>
      <c r="U227" s="62">
        <f>$I227+$J227+$K227+$M227+$N227+$O227+$P227+$Q227+$R227+IF(ISBLANK($E227),0,$F227*(1-VLOOKUP($E227,'INFO_Materials recyclability'!$I$6:$M$14,2,0)))</f>
        <v>0</v>
      </c>
      <c r="V227" s="62">
        <f>$G227+$H227+$K227+IF(ISBLANK($E227),0,$F227*VLOOKUP($E227,'INFO_Materials recyclability'!$I$6:$M$14,3,0))</f>
        <v>0</v>
      </c>
      <c r="W227" s="62">
        <f>$I227+$J227+$L227+$M227+$N227+$O227+$P227+$Q227+$R227+IF(ISBLANK($E227),0,$F227*(1-VLOOKUP($E227,'INFO_Materials recyclability'!$I$6:$M$14,3,0)))</f>
        <v>0</v>
      </c>
      <c r="X227" s="62">
        <f>$G227+$H227+$I227+IF(ISBLANK($E227),0,$F227*VLOOKUP($E227,'INFO_Materials recyclability'!$I$6:$M$14,4,0))</f>
        <v>0</v>
      </c>
      <c r="Y227" s="62">
        <f>$J227+$K227+$L227+$M227+$N227+$O227+$P227+$Q227+$R227+IF(ISBLANK($E227),0,$F227*(1-VLOOKUP($E227,'INFO_Materials recyclability'!$I$6:$M$14,4,0)))</f>
        <v>0</v>
      </c>
      <c r="Z227" s="62">
        <f>$G227+$H227+$I227+$J227+IF(ISBLANK($E227),0,$F227*VLOOKUP($E227,'INFO_Materials recyclability'!$I$6:$M$14,5,0))</f>
        <v>0</v>
      </c>
      <c r="AA227" s="62">
        <f>$K227+$L227+$M227+$N227+$O227+$P227+$Q227+$R227+IF(ISBLANK($E227),0,$F227*(1-VLOOKUP($E227,'INFO_Materials recyclability'!$I$6:$M$14,5,0)))</f>
        <v>0</v>
      </c>
    </row>
    <row r="228" spans="2:27" x14ac:dyDescent="0.35">
      <c r="B228" s="5"/>
      <c r="C228" s="5"/>
      <c r="D228" s="26"/>
      <c r="E228" s="51"/>
      <c r="F228" s="53"/>
      <c r="G228" s="49"/>
      <c r="H228" s="49"/>
      <c r="I228" s="49"/>
      <c r="J228" s="49"/>
      <c r="K228" s="49"/>
      <c r="L228" s="49"/>
      <c r="M228" s="49"/>
      <c r="N228" s="49"/>
      <c r="O228" s="49"/>
      <c r="P228" s="56"/>
      <c r="Q228" s="70"/>
      <c r="R228" s="61"/>
      <c r="T228" s="62">
        <f>$G228+$H228+$L228+IF(ISBLANK($E228),0,$F228*VLOOKUP($E228,'INFO_Materials recyclability'!$I$6:$M$14,2,0))</f>
        <v>0</v>
      </c>
      <c r="U228" s="62">
        <f>$I228+$J228+$K228+$M228+$N228+$O228+$P228+$Q228+$R228+IF(ISBLANK($E228),0,$F228*(1-VLOOKUP($E228,'INFO_Materials recyclability'!$I$6:$M$14,2,0)))</f>
        <v>0</v>
      </c>
      <c r="V228" s="62">
        <f>$G228+$H228+$K228+IF(ISBLANK($E228),0,$F228*VLOOKUP($E228,'INFO_Materials recyclability'!$I$6:$M$14,3,0))</f>
        <v>0</v>
      </c>
      <c r="W228" s="62">
        <f>$I228+$J228+$L228+$M228+$N228+$O228+$P228+$Q228+$R228+IF(ISBLANK($E228),0,$F228*(1-VLOOKUP($E228,'INFO_Materials recyclability'!$I$6:$M$14,3,0)))</f>
        <v>0</v>
      </c>
      <c r="X228" s="62">
        <f>$G228+$H228+$I228+IF(ISBLANK($E228),0,$F228*VLOOKUP($E228,'INFO_Materials recyclability'!$I$6:$M$14,4,0))</f>
        <v>0</v>
      </c>
      <c r="Y228" s="62">
        <f>$J228+$K228+$L228+$M228+$N228+$O228+$P228+$Q228+$R228+IF(ISBLANK($E228),0,$F228*(1-VLOOKUP($E228,'INFO_Materials recyclability'!$I$6:$M$14,4,0)))</f>
        <v>0</v>
      </c>
      <c r="Z228" s="62">
        <f>$G228+$H228+$I228+$J228+IF(ISBLANK($E228),0,$F228*VLOOKUP($E228,'INFO_Materials recyclability'!$I$6:$M$14,5,0))</f>
        <v>0</v>
      </c>
      <c r="AA228" s="62">
        <f>$K228+$L228+$M228+$N228+$O228+$P228+$Q228+$R228+IF(ISBLANK($E228),0,$F228*(1-VLOOKUP($E228,'INFO_Materials recyclability'!$I$6:$M$14,5,0)))</f>
        <v>0</v>
      </c>
    </row>
    <row r="229" spans="2:27" x14ac:dyDescent="0.35">
      <c r="B229" s="5"/>
      <c r="C229" s="5"/>
      <c r="D229" s="26"/>
      <c r="E229" s="51"/>
      <c r="F229" s="53"/>
      <c r="G229" s="49"/>
      <c r="H229" s="49"/>
      <c r="I229" s="49"/>
      <c r="J229" s="49"/>
      <c r="K229" s="49"/>
      <c r="L229" s="49"/>
      <c r="M229" s="49"/>
      <c r="N229" s="49"/>
      <c r="O229" s="49"/>
      <c r="P229" s="56"/>
      <c r="Q229" s="70"/>
      <c r="R229" s="61"/>
      <c r="T229" s="62">
        <f>$G229+$H229+$L229+IF(ISBLANK($E229),0,$F229*VLOOKUP($E229,'INFO_Materials recyclability'!$I$6:$M$14,2,0))</f>
        <v>0</v>
      </c>
      <c r="U229" s="62">
        <f>$I229+$J229+$K229+$M229+$N229+$O229+$P229+$Q229+$R229+IF(ISBLANK($E229),0,$F229*(1-VLOOKUP($E229,'INFO_Materials recyclability'!$I$6:$M$14,2,0)))</f>
        <v>0</v>
      </c>
      <c r="V229" s="62">
        <f>$G229+$H229+$K229+IF(ISBLANK($E229),0,$F229*VLOOKUP($E229,'INFO_Materials recyclability'!$I$6:$M$14,3,0))</f>
        <v>0</v>
      </c>
      <c r="W229" s="62">
        <f>$I229+$J229+$L229+$M229+$N229+$O229+$P229+$Q229+$R229+IF(ISBLANK($E229),0,$F229*(1-VLOOKUP($E229,'INFO_Materials recyclability'!$I$6:$M$14,3,0)))</f>
        <v>0</v>
      </c>
      <c r="X229" s="62">
        <f>$G229+$H229+$I229+IF(ISBLANK($E229),0,$F229*VLOOKUP($E229,'INFO_Materials recyclability'!$I$6:$M$14,4,0))</f>
        <v>0</v>
      </c>
      <c r="Y229" s="62">
        <f>$J229+$K229+$L229+$M229+$N229+$O229+$P229+$Q229+$R229+IF(ISBLANK($E229),0,$F229*(1-VLOOKUP($E229,'INFO_Materials recyclability'!$I$6:$M$14,4,0)))</f>
        <v>0</v>
      </c>
      <c r="Z229" s="62">
        <f>$G229+$H229+$I229+$J229+IF(ISBLANK($E229),0,$F229*VLOOKUP($E229,'INFO_Materials recyclability'!$I$6:$M$14,5,0))</f>
        <v>0</v>
      </c>
      <c r="AA229" s="62">
        <f>$K229+$L229+$M229+$N229+$O229+$P229+$Q229+$R229+IF(ISBLANK($E229),0,$F229*(1-VLOOKUP($E229,'INFO_Materials recyclability'!$I$6:$M$14,5,0)))</f>
        <v>0</v>
      </c>
    </row>
    <row r="230" spans="2:27" x14ac:dyDescent="0.35">
      <c r="B230" s="5"/>
      <c r="C230" s="5"/>
      <c r="D230" s="26"/>
      <c r="E230" s="51"/>
      <c r="F230" s="53"/>
      <c r="G230" s="49"/>
      <c r="H230" s="49"/>
      <c r="I230" s="49"/>
      <c r="J230" s="49"/>
      <c r="K230" s="49"/>
      <c r="L230" s="49"/>
      <c r="M230" s="49"/>
      <c r="N230" s="49"/>
      <c r="O230" s="49"/>
      <c r="P230" s="56"/>
      <c r="Q230" s="70"/>
      <c r="R230" s="61"/>
      <c r="T230" s="62">
        <f>$G230+$H230+$L230+IF(ISBLANK($E230),0,$F230*VLOOKUP($E230,'INFO_Materials recyclability'!$I$6:$M$14,2,0))</f>
        <v>0</v>
      </c>
      <c r="U230" s="62">
        <f>$I230+$J230+$K230+$M230+$N230+$O230+$P230+$Q230+$R230+IF(ISBLANK($E230),0,$F230*(1-VLOOKUP($E230,'INFO_Materials recyclability'!$I$6:$M$14,2,0)))</f>
        <v>0</v>
      </c>
      <c r="V230" s="62">
        <f>$G230+$H230+$K230+IF(ISBLANK($E230),0,$F230*VLOOKUP($E230,'INFO_Materials recyclability'!$I$6:$M$14,3,0))</f>
        <v>0</v>
      </c>
      <c r="W230" s="62">
        <f>$I230+$J230+$L230+$M230+$N230+$O230+$P230+$Q230+$R230+IF(ISBLANK($E230),0,$F230*(1-VLOOKUP($E230,'INFO_Materials recyclability'!$I$6:$M$14,3,0)))</f>
        <v>0</v>
      </c>
      <c r="X230" s="62">
        <f>$G230+$H230+$I230+IF(ISBLANK($E230),0,$F230*VLOOKUP($E230,'INFO_Materials recyclability'!$I$6:$M$14,4,0))</f>
        <v>0</v>
      </c>
      <c r="Y230" s="62">
        <f>$J230+$K230+$L230+$M230+$N230+$O230+$P230+$Q230+$R230+IF(ISBLANK($E230),0,$F230*(1-VLOOKUP($E230,'INFO_Materials recyclability'!$I$6:$M$14,4,0)))</f>
        <v>0</v>
      </c>
      <c r="Z230" s="62">
        <f>$G230+$H230+$I230+$J230+IF(ISBLANK($E230),0,$F230*VLOOKUP($E230,'INFO_Materials recyclability'!$I$6:$M$14,5,0))</f>
        <v>0</v>
      </c>
      <c r="AA230" s="62">
        <f>$K230+$L230+$M230+$N230+$O230+$P230+$Q230+$R230+IF(ISBLANK($E230),0,$F230*(1-VLOOKUP($E230,'INFO_Materials recyclability'!$I$6:$M$14,5,0)))</f>
        <v>0</v>
      </c>
    </row>
    <row r="231" spans="2:27" x14ac:dyDescent="0.35">
      <c r="B231" s="5"/>
      <c r="C231" s="5"/>
      <c r="D231" s="26"/>
      <c r="E231" s="51"/>
      <c r="F231" s="53"/>
      <c r="G231" s="49"/>
      <c r="H231" s="49"/>
      <c r="I231" s="49"/>
      <c r="J231" s="49"/>
      <c r="K231" s="49"/>
      <c r="L231" s="49"/>
      <c r="M231" s="49"/>
      <c r="N231" s="49"/>
      <c r="O231" s="49"/>
      <c r="P231" s="56"/>
      <c r="Q231" s="70"/>
      <c r="R231" s="61"/>
      <c r="T231" s="62">
        <f>$G231+$H231+$L231+IF(ISBLANK($E231),0,$F231*VLOOKUP($E231,'INFO_Materials recyclability'!$I$6:$M$14,2,0))</f>
        <v>0</v>
      </c>
      <c r="U231" s="62">
        <f>$I231+$J231+$K231+$M231+$N231+$O231+$P231+$Q231+$R231+IF(ISBLANK($E231),0,$F231*(1-VLOOKUP($E231,'INFO_Materials recyclability'!$I$6:$M$14,2,0)))</f>
        <v>0</v>
      </c>
      <c r="V231" s="62">
        <f>$G231+$H231+$K231+IF(ISBLANK($E231),0,$F231*VLOOKUP($E231,'INFO_Materials recyclability'!$I$6:$M$14,3,0))</f>
        <v>0</v>
      </c>
      <c r="W231" s="62">
        <f>$I231+$J231+$L231+$M231+$N231+$O231+$P231+$Q231+$R231+IF(ISBLANK($E231),0,$F231*(1-VLOOKUP($E231,'INFO_Materials recyclability'!$I$6:$M$14,3,0)))</f>
        <v>0</v>
      </c>
      <c r="X231" s="62">
        <f>$G231+$H231+$I231+IF(ISBLANK($E231),0,$F231*VLOOKUP($E231,'INFO_Materials recyclability'!$I$6:$M$14,4,0))</f>
        <v>0</v>
      </c>
      <c r="Y231" s="62">
        <f>$J231+$K231+$L231+$M231+$N231+$O231+$P231+$Q231+$R231+IF(ISBLANK($E231),0,$F231*(1-VLOOKUP($E231,'INFO_Materials recyclability'!$I$6:$M$14,4,0)))</f>
        <v>0</v>
      </c>
      <c r="Z231" s="62">
        <f>$G231+$H231+$I231+$J231+IF(ISBLANK($E231),0,$F231*VLOOKUP($E231,'INFO_Materials recyclability'!$I$6:$M$14,5,0))</f>
        <v>0</v>
      </c>
      <c r="AA231" s="62">
        <f>$K231+$L231+$M231+$N231+$O231+$P231+$Q231+$R231+IF(ISBLANK($E231),0,$F231*(1-VLOOKUP($E231,'INFO_Materials recyclability'!$I$6:$M$14,5,0)))</f>
        <v>0</v>
      </c>
    </row>
    <row r="232" spans="2:27" x14ac:dyDescent="0.35">
      <c r="B232" s="5"/>
      <c r="C232" s="5"/>
      <c r="D232" s="26"/>
      <c r="E232" s="51"/>
      <c r="F232" s="53"/>
      <c r="G232" s="49"/>
      <c r="H232" s="49"/>
      <c r="I232" s="49"/>
      <c r="J232" s="49"/>
      <c r="K232" s="49"/>
      <c r="L232" s="49"/>
      <c r="M232" s="49"/>
      <c r="N232" s="49"/>
      <c r="O232" s="49"/>
      <c r="P232" s="56"/>
      <c r="Q232" s="70"/>
      <c r="R232" s="61"/>
      <c r="T232" s="62">
        <f>$G232+$H232+$L232+IF(ISBLANK($E232),0,$F232*VLOOKUP($E232,'INFO_Materials recyclability'!$I$6:$M$14,2,0))</f>
        <v>0</v>
      </c>
      <c r="U232" s="62">
        <f>$I232+$J232+$K232+$M232+$N232+$O232+$P232+$Q232+$R232+IF(ISBLANK($E232),0,$F232*(1-VLOOKUP($E232,'INFO_Materials recyclability'!$I$6:$M$14,2,0)))</f>
        <v>0</v>
      </c>
      <c r="V232" s="62">
        <f>$G232+$H232+$K232+IF(ISBLANK($E232),0,$F232*VLOOKUP($E232,'INFO_Materials recyclability'!$I$6:$M$14,3,0))</f>
        <v>0</v>
      </c>
      <c r="W232" s="62">
        <f>$I232+$J232+$L232+$M232+$N232+$O232+$P232+$Q232+$R232+IF(ISBLANK($E232),0,$F232*(1-VLOOKUP($E232,'INFO_Materials recyclability'!$I$6:$M$14,3,0)))</f>
        <v>0</v>
      </c>
      <c r="X232" s="62">
        <f>$G232+$H232+$I232+IF(ISBLANK($E232),0,$F232*VLOOKUP($E232,'INFO_Materials recyclability'!$I$6:$M$14,4,0))</f>
        <v>0</v>
      </c>
      <c r="Y232" s="62">
        <f>$J232+$K232+$L232+$M232+$N232+$O232+$P232+$Q232+$R232+IF(ISBLANK($E232),0,$F232*(1-VLOOKUP($E232,'INFO_Materials recyclability'!$I$6:$M$14,4,0)))</f>
        <v>0</v>
      </c>
      <c r="Z232" s="62">
        <f>$G232+$H232+$I232+$J232+IF(ISBLANK($E232),0,$F232*VLOOKUP($E232,'INFO_Materials recyclability'!$I$6:$M$14,5,0))</f>
        <v>0</v>
      </c>
      <c r="AA232" s="62">
        <f>$K232+$L232+$M232+$N232+$O232+$P232+$Q232+$R232+IF(ISBLANK($E232),0,$F232*(1-VLOOKUP($E232,'INFO_Materials recyclability'!$I$6:$M$14,5,0)))</f>
        <v>0</v>
      </c>
    </row>
    <row r="233" spans="2:27" x14ac:dyDescent="0.35">
      <c r="B233" s="5"/>
      <c r="C233" s="5"/>
      <c r="D233" s="26"/>
      <c r="E233" s="51"/>
      <c r="F233" s="53"/>
      <c r="G233" s="49"/>
      <c r="H233" s="49"/>
      <c r="I233" s="49"/>
      <c r="J233" s="49"/>
      <c r="K233" s="49"/>
      <c r="L233" s="49"/>
      <c r="M233" s="49"/>
      <c r="N233" s="49"/>
      <c r="O233" s="49"/>
      <c r="P233" s="56"/>
      <c r="Q233" s="70"/>
      <c r="R233" s="61"/>
      <c r="T233" s="62">
        <f>$G233+$H233+$L233+IF(ISBLANK($E233),0,$F233*VLOOKUP($E233,'INFO_Materials recyclability'!$I$6:$M$14,2,0))</f>
        <v>0</v>
      </c>
      <c r="U233" s="62">
        <f>$I233+$J233+$K233+$M233+$N233+$O233+$P233+$Q233+$R233+IF(ISBLANK($E233),0,$F233*(1-VLOOKUP($E233,'INFO_Materials recyclability'!$I$6:$M$14,2,0)))</f>
        <v>0</v>
      </c>
      <c r="V233" s="62">
        <f>$G233+$H233+$K233+IF(ISBLANK($E233),0,$F233*VLOOKUP($E233,'INFO_Materials recyclability'!$I$6:$M$14,3,0))</f>
        <v>0</v>
      </c>
      <c r="W233" s="62">
        <f>$I233+$J233+$L233+$M233+$N233+$O233+$P233+$Q233+$R233+IF(ISBLANK($E233),0,$F233*(1-VLOOKUP($E233,'INFO_Materials recyclability'!$I$6:$M$14,3,0)))</f>
        <v>0</v>
      </c>
      <c r="X233" s="62">
        <f>$G233+$H233+$I233+IF(ISBLANK($E233),0,$F233*VLOOKUP($E233,'INFO_Materials recyclability'!$I$6:$M$14,4,0))</f>
        <v>0</v>
      </c>
      <c r="Y233" s="62">
        <f>$J233+$K233+$L233+$M233+$N233+$O233+$P233+$Q233+$R233+IF(ISBLANK($E233),0,$F233*(1-VLOOKUP($E233,'INFO_Materials recyclability'!$I$6:$M$14,4,0)))</f>
        <v>0</v>
      </c>
      <c r="Z233" s="62">
        <f>$G233+$H233+$I233+$J233+IF(ISBLANK($E233),0,$F233*VLOOKUP($E233,'INFO_Materials recyclability'!$I$6:$M$14,5,0))</f>
        <v>0</v>
      </c>
      <c r="AA233" s="62">
        <f>$K233+$L233+$M233+$N233+$O233+$P233+$Q233+$R233+IF(ISBLANK($E233),0,$F233*(1-VLOOKUP($E233,'INFO_Materials recyclability'!$I$6:$M$14,5,0)))</f>
        <v>0</v>
      </c>
    </row>
    <row r="234" spans="2:27" x14ac:dyDescent="0.35">
      <c r="B234" s="5"/>
      <c r="C234" s="5"/>
      <c r="D234" s="26"/>
      <c r="E234" s="51"/>
      <c r="F234" s="53"/>
      <c r="G234" s="49"/>
      <c r="H234" s="49"/>
      <c r="I234" s="49"/>
      <c r="J234" s="49"/>
      <c r="K234" s="49"/>
      <c r="L234" s="49"/>
      <c r="M234" s="49"/>
      <c r="N234" s="49"/>
      <c r="O234" s="49"/>
      <c r="P234" s="56"/>
      <c r="Q234" s="70"/>
      <c r="R234" s="61"/>
      <c r="T234" s="62">
        <f>$G234+$H234+$L234+IF(ISBLANK($E234),0,$F234*VLOOKUP($E234,'INFO_Materials recyclability'!$I$6:$M$14,2,0))</f>
        <v>0</v>
      </c>
      <c r="U234" s="62">
        <f>$I234+$J234+$K234+$M234+$N234+$O234+$P234+$Q234+$R234+IF(ISBLANK($E234),0,$F234*(1-VLOOKUP($E234,'INFO_Materials recyclability'!$I$6:$M$14,2,0)))</f>
        <v>0</v>
      </c>
      <c r="V234" s="62">
        <f>$G234+$H234+$K234+IF(ISBLANK($E234),0,$F234*VLOOKUP($E234,'INFO_Materials recyclability'!$I$6:$M$14,3,0))</f>
        <v>0</v>
      </c>
      <c r="W234" s="62">
        <f>$I234+$J234+$L234+$M234+$N234+$O234+$P234+$Q234+$R234+IF(ISBLANK($E234),0,$F234*(1-VLOOKUP($E234,'INFO_Materials recyclability'!$I$6:$M$14,3,0)))</f>
        <v>0</v>
      </c>
      <c r="X234" s="62">
        <f>$G234+$H234+$I234+IF(ISBLANK($E234),0,$F234*VLOOKUP($E234,'INFO_Materials recyclability'!$I$6:$M$14,4,0))</f>
        <v>0</v>
      </c>
      <c r="Y234" s="62">
        <f>$J234+$K234+$L234+$M234+$N234+$O234+$P234+$Q234+$R234+IF(ISBLANK($E234),0,$F234*(1-VLOOKUP($E234,'INFO_Materials recyclability'!$I$6:$M$14,4,0)))</f>
        <v>0</v>
      </c>
      <c r="Z234" s="62">
        <f>$G234+$H234+$I234+$J234+IF(ISBLANK($E234),0,$F234*VLOOKUP($E234,'INFO_Materials recyclability'!$I$6:$M$14,5,0))</f>
        <v>0</v>
      </c>
      <c r="AA234" s="62">
        <f>$K234+$L234+$M234+$N234+$O234+$P234+$Q234+$R234+IF(ISBLANK($E234),0,$F234*(1-VLOOKUP($E234,'INFO_Materials recyclability'!$I$6:$M$14,5,0)))</f>
        <v>0</v>
      </c>
    </row>
    <row r="235" spans="2:27" x14ac:dyDescent="0.35">
      <c r="B235" s="5"/>
      <c r="C235" s="5"/>
      <c r="D235" s="26"/>
      <c r="E235" s="51"/>
      <c r="F235" s="53"/>
      <c r="G235" s="49"/>
      <c r="H235" s="49"/>
      <c r="I235" s="49"/>
      <c r="J235" s="49"/>
      <c r="K235" s="49"/>
      <c r="L235" s="49"/>
      <c r="M235" s="49"/>
      <c r="N235" s="49"/>
      <c r="O235" s="49"/>
      <c r="P235" s="56"/>
      <c r="Q235" s="70"/>
      <c r="R235" s="61"/>
      <c r="T235" s="62">
        <f>$G235+$H235+$L235+IF(ISBLANK($E235),0,$F235*VLOOKUP($E235,'INFO_Materials recyclability'!$I$6:$M$14,2,0))</f>
        <v>0</v>
      </c>
      <c r="U235" s="62">
        <f>$I235+$J235+$K235+$M235+$N235+$O235+$P235+$Q235+$R235+IF(ISBLANK($E235),0,$F235*(1-VLOOKUP($E235,'INFO_Materials recyclability'!$I$6:$M$14,2,0)))</f>
        <v>0</v>
      </c>
      <c r="V235" s="62">
        <f>$G235+$H235+$K235+IF(ISBLANK($E235),0,$F235*VLOOKUP($E235,'INFO_Materials recyclability'!$I$6:$M$14,3,0))</f>
        <v>0</v>
      </c>
      <c r="W235" s="62">
        <f>$I235+$J235+$L235+$M235+$N235+$O235+$P235+$Q235+$R235+IF(ISBLANK($E235),0,$F235*(1-VLOOKUP($E235,'INFO_Materials recyclability'!$I$6:$M$14,3,0)))</f>
        <v>0</v>
      </c>
      <c r="X235" s="62">
        <f>$G235+$H235+$I235+IF(ISBLANK($E235),0,$F235*VLOOKUP($E235,'INFO_Materials recyclability'!$I$6:$M$14,4,0))</f>
        <v>0</v>
      </c>
      <c r="Y235" s="62">
        <f>$J235+$K235+$L235+$M235+$N235+$O235+$P235+$Q235+$R235+IF(ISBLANK($E235),0,$F235*(1-VLOOKUP($E235,'INFO_Materials recyclability'!$I$6:$M$14,4,0)))</f>
        <v>0</v>
      </c>
      <c r="Z235" s="62">
        <f>$G235+$H235+$I235+$J235+IF(ISBLANK($E235),0,$F235*VLOOKUP($E235,'INFO_Materials recyclability'!$I$6:$M$14,5,0))</f>
        <v>0</v>
      </c>
      <c r="AA235" s="62">
        <f>$K235+$L235+$M235+$N235+$O235+$P235+$Q235+$R235+IF(ISBLANK($E235),0,$F235*(1-VLOOKUP($E235,'INFO_Materials recyclability'!$I$6:$M$14,5,0)))</f>
        <v>0</v>
      </c>
    </row>
    <row r="236" spans="2:27" x14ac:dyDescent="0.35">
      <c r="B236" s="5"/>
      <c r="C236" s="5"/>
      <c r="D236" s="26"/>
      <c r="E236" s="51"/>
      <c r="F236" s="53"/>
      <c r="G236" s="49"/>
      <c r="H236" s="49"/>
      <c r="I236" s="49"/>
      <c r="J236" s="49"/>
      <c r="K236" s="49"/>
      <c r="L236" s="49"/>
      <c r="M236" s="49"/>
      <c r="N236" s="49"/>
      <c r="O236" s="49"/>
      <c r="P236" s="56"/>
      <c r="Q236" s="70"/>
      <c r="R236" s="61"/>
      <c r="T236" s="62">
        <f>$G236+$H236+$L236+IF(ISBLANK($E236),0,$F236*VLOOKUP($E236,'INFO_Materials recyclability'!$I$6:$M$14,2,0))</f>
        <v>0</v>
      </c>
      <c r="U236" s="62">
        <f>$I236+$J236+$K236+$M236+$N236+$O236+$P236+$Q236+$R236+IF(ISBLANK($E236),0,$F236*(1-VLOOKUP($E236,'INFO_Materials recyclability'!$I$6:$M$14,2,0)))</f>
        <v>0</v>
      </c>
      <c r="V236" s="62">
        <f>$G236+$H236+$K236+IF(ISBLANK($E236),0,$F236*VLOOKUP($E236,'INFO_Materials recyclability'!$I$6:$M$14,3,0))</f>
        <v>0</v>
      </c>
      <c r="W236" s="62">
        <f>$I236+$J236+$L236+$M236+$N236+$O236+$P236+$Q236+$R236+IF(ISBLANK($E236),0,$F236*(1-VLOOKUP($E236,'INFO_Materials recyclability'!$I$6:$M$14,3,0)))</f>
        <v>0</v>
      </c>
      <c r="X236" s="62">
        <f>$G236+$H236+$I236+IF(ISBLANK($E236),0,$F236*VLOOKUP($E236,'INFO_Materials recyclability'!$I$6:$M$14,4,0))</f>
        <v>0</v>
      </c>
      <c r="Y236" s="62">
        <f>$J236+$K236+$L236+$M236+$N236+$O236+$P236+$Q236+$R236+IF(ISBLANK($E236),0,$F236*(1-VLOOKUP($E236,'INFO_Materials recyclability'!$I$6:$M$14,4,0)))</f>
        <v>0</v>
      </c>
      <c r="Z236" s="62">
        <f>$G236+$H236+$I236+$J236+IF(ISBLANK($E236),0,$F236*VLOOKUP($E236,'INFO_Materials recyclability'!$I$6:$M$14,5,0))</f>
        <v>0</v>
      </c>
      <c r="AA236" s="62">
        <f>$K236+$L236+$M236+$N236+$O236+$P236+$Q236+$R236+IF(ISBLANK($E236),0,$F236*(1-VLOOKUP($E236,'INFO_Materials recyclability'!$I$6:$M$14,5,0)))</f>
        <v>0</v>
      </c>
    </row>
    <row r="237" spans="2:27" x14ac:dyDescent="0.35">
      <c r="B237" s="5"/>
      <c r="C237" s="5"/>
      <c r="D237" s="26"/>
      <c r="E237" s="51"/>
      <c r="F237" s="53"/>
      <c r="G237" s="49"/>
      <c r="H237" s="49"/>
      <c r="I237" s="49"/>
      <c r="J237" s="49"/>
      <c r="K237" s="49"/>
      <c r="L237" s="49"/>
      <c r="M237" s="49"/>
      <c r="N237" s="49"/>
      <c r="O237" s="49"/>
      <c r="P237" s="56"/>
      <c r="Q237" s="70"/>
      <c r="R237" s="61"/>
      <c r="T237" s="62">
        <f>$G237+$H237+$L237+IF(ISBLANK($E237),0,$F237*VLOOKUP($E237,'INFO_Materials recyclability'!$I$6:$M$14,2,0))</f>
        <v>0</v>
      </c>
      <c r="U237" s="62">
        <f>$I237+$J237+$K237+$M237+$N237+$O237+$P237+$Q237+$R237+IF(ISBLANK($E237),0,$F237*(1-VLOOKUP($E237,'INFO_Materials recyclability'!$I$6:$M$14,2,0)))</f>
        <v>0</v>
      </c>
      <c r="V237" s="62">
        <f>$G237+$H237+$K237+IF(ISBLANK($E237),0,$F237*VLOOKUP($E237,'INFO_Materials recyclability'!$I$6:$M$14,3,0))</f>
        <v>0</v>
      </c>
      <c r="W237" s="62">
        <f>$I237+$J237+$L237+$M237+$N237+$O237+$P237+$Q237+$R237+IF(ISBLANK($E237),0,$F237*(1-VLOOKUP($E237,'INFO_Materials recyclability'!$I$6:$M$14,3,0)))</f>
        <v>0</v>
      </c>
      <c r="X237" s="62">
        <f>$G237+$H237+$I237+IF(ISBLANK($E237),0,$F237*VLOOKUP($E237,'INFO_Materials recyclability'!$I$6:$M$14,4,0))</f>
        <v>0</v>
      </c>
      <c r="Y237" s="62">
        <f>$J237+$K237+$L237+$M237+$N237+$O237+$P237+$Q237+$R237+IF(ISBLANK($E237),0,$F237*(1-VLOOKUP($E237,'INFO_Materials recyclability'!$I$6:$M$14,4,0)))</f>
        <v>0</v>
      </c>
      <c r="Z237" s="62">
        <f>$G237+$H237+$I237+$J237+IF(ISBLANK($E237),0,$F237*VLOOKUP($E237,'INFO_Materials recyclability'!$I$6:$M$14,5,0))</f>
        <v>0</v>
      </c>
      <c r="AA237" s="62">
        <f>$K237+$L237+$M237+$N237+$O237+$P237+$Q237+$R237+IF(ISBLANK($E237),0,$F237*(1-VLOOKUP($E237,'INFO_Materials recyclability'!$I$6:$M$14,5,0)))</f>
        <v>0</v>
      </c>
    </row>
    <row r="238" spans="2:27" x14ac:dyDescent="0.35">
      <c r="B238" s="5"/>
      <c r="C238" s="5"/>
      <c r="D238" s="26"/>
      <c r="E238" s="51"/>
      <c r="F238" s="53"/>
      <c r="G238" s="49"/>
      <c r="H238" s="49"/>
      <c r="I238" s="49"/>
      <c r="J238" s="49"/>
      <c r="K238" s="49"/>
      <c r="L238" s="49"/>
      <c r="M238" s="49"/>
      <c r="N238" s="49"/>
      <c r="O238" s="49"/>
      <c r="P238" s="56"/>
      <c r="Q238" s="70"/>
      <c r="R238" s="61"/>
      <c r="T238" s="62">
        <f>$G238+$H238+$L238+IF(ISBLANK($E238),0,$F238*VLOOKUP($E238,'INFO_Materials recyclability'!$I$6:$M$14,2,0))</f>
        <v>0</v>
      </c>
      <c r="U238" s="62">
        <f>$I238+$J238+$K238+$M238+$N238+$O238+$P238+$Q238+$R238+IF(ISBLANK($E238),0,$F238*(1-VLOOKUP($E238,'INFO_Materials recyclability'!$I$6:$M$14,2,0)))</f>
        <v>0</v>
      </c>
      <c r="V238" s="62">
        <f>$G238+$H238+$K238+IF(ISBLANK($E238),0,$F238*VLOOKUP($E238,'INFO_Materials recyclability'!$I$6:$M$14,3,0))</f>
        <v>0</v>
      </c>
      <c r="W238" s="62">
        <f>$I238+$J238+$L238+$M238+$N238+$O238+$P238+$Q238+$R238+IF(ISBLANK($E238),0,$F238*(1-VLOOKUP($E238,'INFO_Materials recyclability'!$I$6:$M$14,3,0)))</f>
        <v>0</v>
      </c>
      <c r="X238" s="62">
        <f>$G238+$H238+$I238+IF(ISBLANK($E238),0,$F238*VLOOKUP($E238,'INFO_Materials recyclability'!$I$6:$M$14,4,0))</f>
        <v>0</v>
      </c>
      <c r="Y238" s="62">
        <f>$J238+$K238+$L238+$M238+$N238+$O238+$P238+$Q238+$R238+IF(ISBLANK($E238),0,$F238*(1-VLOOKUP($E238,'INFO_Materials recyclability'!$I$6:$M$14,4,0)))</f>
        <v>0</v>
      </c>
      <c r="Z238" s="62">
        <f>$G238+$H238+$I238+$J238+IF(ISBLANK($E238),0,$F238*VLOOKUP($E238,'INFO_Materials recyclability'!$I$6:$M$14,5,0))</f>
        <v>0</v>
      </c>
      <c r="AA238" s="62">
        <f>$K238+$L238+$M238+$N238+$O238+$P238+$Q238+$R238+IF(ISBLANK($E238),0,$F238*(1-VLOOKUP($E238,'INFO_Materials recyclability'!$I$6:$M$14,5,0)))</f>
        <v>0</v>
      </c>
    </row>
    <row r="239" spans="2:27" x14ac:dyDescent="0.35">
      <c r="B239" s="5"/>
      <c r="C239" s="5"/>
      <c r="D239" s="26"/>
      <c r="E239" s="51"/>
      <c r="F239" s="53"/>
      <c r="G239" s="49"/>
      <c r="H239" s="49"/>
      <c r="I239" s="49"/>
      <c r="J239" s="49"/>
      <c r="K239" s="49"/>
      <c r="L239" s="49"/>
      <c r="M239" s="49"/>
      <c r="N239" s="49"/>
      <c r="O239" s="49"/>
      <c r="P239" s="56"/>
      <c r="Q239" s="70"/>
      <c r="R239" s="61"/>
      <c r="T239" s="62">
        <f>$G239+$H239+$L239+IF(ISBLANK($E239),0,$F239*VLOOKUP($E239,'INFO_Materials recyclability'!$I$6:$M$14,2,0))</f>
        <v>0</v>
      </c>
      <c r="U239" s="62">
        <f>$I239+$J239+$K239+$M239+$N239+$O239+$P239+$Q239+$R239+IF(ISBLANK($E239),0,$F239*(1-VLOOKUP($E239,'INFO_Materials recyclability'!$I$6:$M$14,2,0)))</f>
        <v>0</v>
      </c>
      <c r="V239" s="62">
        <f>$G239+$H239+$K239+IF(ISBLANK($E239),0,$F239*VLOOKUP($E239,'INFO_Materials recyclability'!$I$6:$M$14,3,0))</f>
        <v>0</v>
      </c>
      <c r="W239" s="62">
        <f>$I239+$J239+$L239+$M239+$N239+$O239+$P239+$Q239+$R239+IF(ISBLANK($E239),0,$F239*(1-VLOOKUP($E239,'INFO_Materials recyclability'!$I$6:$M$14,3,0)))</f>
        <v>0</v>
      </c>
      <c r="X239" s="62">
        <f>$G239+$H239+$I239+IF(ISBLANK($E239),0,$F239*VLOOKUP($E239,'INFO_Materials recyclability'!$I$6:$M$14,4,0))</f>
        <v>0</v>
      </c>
      <c r="Y239" s="62">
        <f>$J239+$K239+$L239+$M239+$N239+$O239+$P239+$Q239+$R239+IF(ISBLANK($E239),0,$F239*(1-VLOOKUP($E239,'INFO_Materials recyclability'!$I$6:$M$14,4,0)))</f>
        <v>0</v>
      </c>
      <c r="Z239" s="62">
        <f>$G239+$H239+$I239+$J239+IF(ISBLANK($E239),0,$F239*VLOOKUP($E239,'INFO_Materials recyclability'!$I$6:$M$14,5,0))</f>
        <v>0</v>
      </c>
      <c r="AA239" s="62">
        <f>$K239+$L239+$M239+$N239+$O239+$P239+$Q239+$R239+IF(ISBLANK($E239),0,$F239*(1-VLOOKUP($E239,'INFO_Materials recyclability'!$I$6:$M$14,5,0)))</f>
        <v>0</v>
      </c>
    </row>
    <row r="240" spans="2:27" x14ac:dyDescent="0.35">
      <c r="B240" s="5"/>
      <c r="C240" s="5"/>
      <c r="D240" s="26"/>
      <c r="E240" s="51"/>
      <c r="F240" s="53"/>
      <c r="G240" s="49"/>
      <c r="H240" s="49"/>
      <c r="I240" s="49"/>
      <c r="J240" s="49"/>
      <c r="K240" s="49"/>
      <c r="L240" s="49"/>
      <c r="M240" s="49"/>
      <c r="N240" s="49"/>
      <c r="O240" s="49"/>
      <c r="P240" s="56"/>
      <c r="Q240" s="70"/>
      <c r="R240" s="61"/>
      <c r="T240" s="62">
        <f>$G240+$H240+$L240+IF(ISBLANK($E240),0,$F240*VLOOKUP($E240,'INFO_Materials recyclability'!$I$6:$M$14,2,0))</f>
        <v>0</v>
      </c>
      <c r="U240" s="62">
        <f>$I240+$J240+$K240+$M240+$N240+$O240+$P240+$Q240+$R240+IF(ISBLANK($E240),0,$F240*(1-VLOOKUP($E240,'INFO_Materials recyclability'!$I$6:$M$14,2,0)))</f>
        <v>0</v>
      </c>
      <c r="V240" s="62">
        <f>$G240+$H240+$K240+IF(ISBLANK($E240),0,$F240*VLOOKUP($E240,'INFO_Materials recyclability'!$I$6:$M$14,3,0))</f>
        <v>0</v>
      </c>
      <c r="W240" s="62">
        <f>$I240+$J240+$L240+$M240+$N240+$O240+$P240+$Q240+$R240+IF(ISBLANK($E240),0,$F240*(1-VLOOKUP($E240,'INFO_Materials recyclability'!$I$6:$M$14,3,0)))</f>
        <v>0</v>
      </c>
      <c r="X240" s="62">
        <f>$G240+$H240+$I240+IF(ISBLANK($E240),0,$F240*VLOOKUP($E240,'INFO_Materials recyclability'!$I$6:$M$14,4,0))</f>
        <v>0</v>
      </c>
      <c r="Y240" s="62">
        <f>$J240+$K240+$L240+$M240+$N240+$O240+$P240+$Q240+$R240+IF(ISBLANK($E240),0,$F240*(1-VLOOKUP($E240,'INFO_Materials recyclability'!$I$6:$M$14,4,0)))</f>
        <v>0</v>
      </c>
      <c r="Z240" s="62">
        <f>$G240+$H240+$I240+$J240+IF(ISBLANK($E240),0,$F240*VLOOKUP($E240,'INFO_Materials recyclability'!$I$6:$M$14,5,0))</f>
        <v>0</v>
      </c>
      <c r="AA240" s="62">
        <f>$K240+$L240+$M240+$N240+$O240+$P240+$Q240+$R240+IF(ISBLANK($E240),0,$F240*(1-VLOOKUP($E240,'INFO_Materials recyclability'!$I$6:$M$14,5,0)))</f>
        <v>0</v>
      </c>
    </row>
    <row r="241" spans="2:27" x14ac:dyDescent="0.35">
      <c r="B241" s="5"/>
      <c r="C241" s="5"/>
      <c r="D241" s="26"/>
      <c r="E241" s="51"/>
      <c r="F241" s="53"/>
      <c r="G241" s="49"/>
      <c r="H241" s="49"/>
      <c r="I241" s="49"/>
      <c r="J241" s="49"/>
      <c r="K241" s="49"/>
      <c r="L241" s="49"/>
      <c r="M241" s="49"/>
      <c r="N241" s="49"/>
      <c r="O241" s="49"/>
      <c r="P241" s="56"/>
      <c r="Q241" s="70"/>
      <c r="R241" s="61"/>
      <c r="T241" s="62">
        <f>$G241+$H241+$L241+IF(ISBLANK($E241),0,$F241*VLOOKUP($E241,'INFO_Materials recyclability'!$I$6:$M$14,2,0))</f>
        <v>0</v>
      </c>
      <c r="U241" s="62">
        <f>$I241+$J241+$K241+$M241+$N241+$O241+$P241+$Q241+$R241+IF(ISBLANK($E241),0,$F241*(1-VLOOKUP($E241,'INFO_Materials recyclability'!$I$6:$M$14,2,0)))</f>
        <v>0</v>
      </c>
      <c r="V241" s="62">
        <f>$G241+$H241+$K241+IF(ISBLANK($E241),0,$F241*VLOOKUP($E241,'INFO_Materials recyclability'!$I$6:$M$14,3,0))</f>
        <v>0</v>
      </c>
      <c r="W241" s="62">
        <f>$I241+$J241+$L241+$M241+$N241+$O241+$P241+$Q241+$R241+IF(ISBLANK($E241),0,$F241*(1-VLOOKUP($E241,'INFO_Materials recyclability'!$I$6:$M$14,3,0)))</f>
        <v>0</v>
      </c>
      <c r="X241" s="62">
        <f>$G241+$H241+$I241+IF(ISBLANK($E241),0,$F241*VLOOKUP($E241,'INFO_Materials recyclability'!$I$6:$M$14,4,0))</f>
        <v>0</v>
      </c>
      <c r="Y241" s="62">
        <f>$J241+$K241+$L241+$M241+$N241+$O241+$P241+$Q241+$R241+IF(ISBLANK($E241),0,$F241*(1-VLOOKUP($E241,'INFO_Materials recyclability'!$I$6:$M$14,4,0)))</f>
        <v>0</v>
      </c>
      <c r="Z241" s="62">
        <f>$G241+$H241+$I241+$J241+IF(ISBLANK($E241),0,$F241*VLOOKUP($E241,'INFO_Materials recyclability'!$I$6:$M$14,5,0))</f>
        <v>0</v>
      </c>
      <c r="AA241" s="62">
        <f>$K241+$L241+$M241+$N241+$O241+$P241+$Q241+$R241+IF(ISBLANK($E241),0,$F241*(1-VLOOKUP($E241,'INFO_Materials recyclability'!$I$6:$M$14,5,0)))</f>
        <v>0</v>
      </c>
    </row>
    <row r="242" spans="2:27" x14ac:dyDescent="0.35">
      <c r="B242" s="5"/>
      <c r="C242" s="5"/>
      <c r="D242" s="26"/>
      <c r="E242" s="51"/>
      <c r="F242" s="53"/>
      <c r="G242" s="49"/>
      <c r="H242" s="49"/>
      <c r="I242" s="49"/>
      <c r="J242" s="49"/>
      <c r="K242" s="49"/>
      <c r="L242" s="49"/>
      <c r="M242" s="49"/>
      <c r="N242" s="49"/>
      <c r="O242" s="49"/>
      <c r="P242" s="56"/>
      <c r="Q242" s="70"/>
      <c r="R242" s="61"/>
      <c r="T242" s="62">
        <f>$G242+$H242+$L242+IF(ISBLANK($E242),0,$F242*VLOOKUP($E242,'INFO_Materials recyclability'!$I$6:$M$14,2,0))</f>
        <v>0</v>
      </c>
      <c r="U242" s="62">
        <f>$I242+$J242+$K242+$M242+$N242+$O242+$P242+$Q242+$R242+IF(ISBLANK($E242),0,$F242*(1-VLOOKUP($E242,'INFO_Materials recyclability'!$I$6:$M$14,2,0)))</f>
        <v>0</v>
      </c>
      <c r="V242" s="62">
        <f>$G242+$H242+$K242+IF(ISBLANK($E242),0,$F242*VLOOKUP($E242,'INFO_Materials recyclability'!$I$6:$M$14,3,0))</f>
        <v>0</v>
      </c>
      <c r="W242" s="62">
        <f>$I242+$J242+$L242+$M242+$N242+$O242+$P242+$Q242+$R242+IF(ISBLANK($E242),0,$F242*(1-VLOOKUP($E242,'INFO_Materials recyclability'!$I$6:$M$14,3,0)))</f>
        <v>0</v>
      </c>
      <c r="X242" s="62">
        <f>$G242+$H242+$I242+IF(ISBLANK($E242),0,$F242*VLOOKUP($E242,'INFO_Materials recyclability'!$I$6:$M$14,4,0))</f>
        <v>0</v>
      </c>
      <c r="Y242" s="62">
        <f>$J242+$K242+$L242+$M242+$N242+$O242+$P242+$Q242+$R242+IF(ISBLANK($E242),0,$F242*(1-VLOOKUP($E242,'INFO_Materials recyclability'!$I$6:$M$14,4,0)))</f>
        <v>0</v>
      </c>
      <c r="Z242" s="62">
        <f>$G242+$H242+$I242+$J242+IF(ISBLANK($E242),0,$F242*VLOOKUP($E242,'INFO_Materials recyclability'!$I$6:$M$14,5,0))</f>
        <v>0</v>
      </c>
      <c r="AA242" s="62">
        <f>$K242+$L242+$M242+$N242+$O242+$P242+$Q242+$R242+IF(ISBLANK($E242),0,$F242*(1-VLOOKUP($E242,'INFO_Materials recyclability'!$I$6:$M$14,5,0)))</f>
        <v>0</v>
      </c>
    </row>
    <row r="243" spans="2:27" x14ac:dyDescent="0.35">
      <c r="B243" s="5"/>
      <c r="C243" s="5"/>
      <c r="D243" s="26"/>
      <c r="E243" s="51"/>
      <c r="F243" s="53"/>
      <c r="G243" s="49"/>
      <c r="H243" s="49"/>
      <c r="I243" s="49"/>
      <c r="J243" s="49"/>
      <c r="K243" s="49"/>
      <c r="L243" s="49"/>
      <c r="M243" s="49"/>
      <c r="N243" s="49"/>
      <c r="O243" s="49"/>
      <c r="P243" s="56"/>
      <c r="Q243" s="70"/>
      <c r="R243" s="61"/>
      <c r="T243" s="62">
        <f>$G243+$H243+$L243+IF(ISBLANK($E243),0,$F243*VLOOKUP($E243,'INFO_Materials recyclability'!$I$6:$M$14,2,0))</f>
        <v>0</v>
      </c>
      <c r="U243" s="62">
        <f>$I243+$J243+$K243+$M243+$N243+$O243+$P243+$Q243+$R243+IF(ISBLANK($E243),0,$F243*(1-VLOOKUP($E243,'INFO_Materials recyclability'!$I$6:$M$14,2,0)))</f>
        <v>0</v>
      </c>
      <c r="V243" s="62">
        <f>$G243+$H243+$K243+IF(ISBLANK($E243),0,$F243*VLOOKUP($E243,'INFO_Materials recyclability'!$I$6:$M$14,3,0))</f>
        <v>0</v>
      </c>
      <c r="W243" s="62">
        <f>$I243+$J243+$L243+$M243+$N243+$O243+$P243+$Q243+$R243+IF(ISBLANK($E243),0,$F243*(1-VLOOKUP($E243,'INFO_Materials recyclability'!$I$6:$M$14,3,0)))</f>
        <v>0</v>
      </c>
      <c r="X243" s="62">
        <f>$G243+$H243+$I243+IF(ISBLANK($E243),0,$F243*VLOOKUP($E243,'INFO_Materials recyclability'!$I$6:$M$14,4,0))</f>
        <v>0</v>
      </c>
      <c r="Y243" s="62">
        <f>$J243+$K243+$L243+$M243+$N243+$O243+$P243+$Q243+$R243+IF(ISBLANK($E243),0,$F243*(1-VLOOKUP($E243,'INFO_Materials recyclability'!$I$6:$M$14,4,0)))</f>
        <v>0</v>
      </c>
      <c r="Z243" s="62">
        <f>$G243+$H243+$I243+$J243+IF(ISBLANK($E243),0,$F243*VLOOKUP($E243,'INFO_Materials recyclability'!$I$6:$M$14,5,0))</f>
        <v>0</v>
      </c>
      <c r="AA243" s="62">
        <f>$K243+$L243+$M243+$N243+$O243+$P243+$Q243+$R243+IF(ISBLANK($E243),0,$F243*(1-VLOOKUP($E243,'INFO_Materials recyclability'!$I$6:$M$14,5,0)))</f>
        <v>0</v>
      </c>
    </row>
    <row r="244" spans="2:27" x14ac:dyDescent="0.35">
      <c r="B244" s="5"/>
      <c r="C244" s="5"/>
      <c r="D244" s="26"/>
      <c r="E244" s="51"/>
      <c r="F244" s="53"/>
      <c r="G244" s="49"/>
      <c r="H244" s="49"/>
      <c r="I244" s="49"/>
      <c r="J244" s="49"/>
      <c r="K244" s="49"/>
      <c r="L244" s="49"/>
      <c r="M244" s="49"/>
      <c r="N244" s="49"/>
      <c r="O244" s="49"/>
      <c r="P244" s="56"/>
      <c r="Q244" s="70"/>
      <c r="R244" s="61"/>
      <c r="T244" s="62">
        <f>$G244+$H244+$L244+IF(ISBLANK($E244),0,$F244*VLOOKUP($E244,'INFO_Materials recyclability'!$I$6:$M$14,2,0))</f>
        <v>0</v>
      </c>
      <c r="U244" s="62">
        <f>$I244+$J244+$K244+$M244+$N244+$O244+$P244+$Q244+$R244+IF(ISBLANK($E244),0,$F244*(1-VLOOKUP($E244,'INFO_Materials recyclability'!$I$6:$M$14,2,0)))</f>
        <v>0</v>
      </c>
      <c r="V244" s="62">
        <f>$G244+$H244+$K244+IF(ISBLANK($E244),0,$F244*VLOOKUP($E244,'INFO_Materials recyclability'!$I$6:$M$14,3,0))</f>
        <v>0</v>
      </c>
      <c r="W244" s="62">
        <f>$I244+$J244+$L244+$M244+$N244+$O244+$P244+$Q244+$R244+IF(ISBLANK($E244),0,$F244*(1-VLOOKUP($E244,'INFO_Materials recyclability'!$I$6:$M$14,3,0)))</f>
        <v>0</v>
      </c>
      <c r="X244" s="62">
        <f>$G244+$H244+$I244+IF(ISBLANK($E244),0,$F244*VLOOKUP($E244,'INFO_Materials recyclability'!$I$6:$M$14,4,0))</f>
        <v>0</v>
      </c>
      <c r="Y244" s="62">
        <f>$J244+$K244+$L244+$M244+$N244+$O244+$P244+$Q244+$R244+IF(ISBLANK($E244),0,$F244*(1-VLOOKUP($E244,'INFO_Materials recyclability'!$I$6:$M$14,4,0)))</f>
        <v>0</v>
      </c>
      <c r="Z244" s="62">
        <f>$G244+$H244+$I244+$J244+IF(ISBLANK($E244),0,$F244*VLOOKUP($E244,'INFO_Materials recyclability'!$I$6:$M$14,5,0))</f>
        <v>0</v>
      </c>
      <c r="AA244" s="62">
        <f>$K244+$L244+$M244+$N244+$O244+$P244+$Q244+$R244+IF(ISBLANK($E244),0,$F244*(1-VLOOKUP($E244,'INFO_Materials recyclability'!$I$6:$M$14,5,0)))</f>
        <v>0</v>
      </c>
    </row>
    <row r="245" spans="2:27" x14ac:dyDescent="0.35">
      <c r="B245" s="5"/>
      <c r="C245" s="5"/>
      <c r="D245" s="26"/>
      <c r="E245" s="51"/>
      <c r="F245" s="53"/>
      <c r="G245" s="49"/>
      <c r="H245" s="49"/>
      <c r="I245" s="49"/>
      <c r="J245" s="49"/>
      <c r="K245" s="49"/>
      <c r="L245" s="49"/>
      <c r="M245" s="49"/>
      <c r="N245" s="49"/>
      <c r="O245" s="49"/>
      <c r="P245" s="56"/>
      <c r="Q245" s="70"/>
      <c r="R245" s="61"/>
      <c r="T245" s="62">
        <f>$G245+$H245+$L245+IF(ISBLANK($E245),0,$F245*VLOOKUP($E245,'INFO_Materials recyclability'!$I$6:$M$14,2,0))</f>
        <v>0</v>
      </c>
      <c r="U245" s="62">
        <f>$I245+$J245+$K245+$M245+$N245+$O245+$P245+$Q245+$R245+IF(ISBLANK($E245),0,$F245*(1-VLOOKUP($E245,'INFO_Materials recyclability'!$I$6:$M$14,2,0)))</f>
        <v>0</v>
      </c>
      <c r="V245" s="62">
        <f>$G245+$H245+$K245+IF(ISBLANK($E245),0,$F245*VLOOKUP($E245,'INFO_Materials recyclability'!$I$6:$M$14,3,0))</f>
        <v>0</v>
      </c>
      <c r="W245" s="62">
        <f>$I245+$J245+$L245+$M245+$N245+$O245+$P245+$Q245+$R245+IF(ISBLANK($E245),0,$F245*(1-VLOOKUP($E245,'INFO_Materials recyclability'!$I$6:$M$14,3,0)))</f>
        <v>0</v>
      </c>
      <c r="X245" s="62">
        <f>$G245+$H245+$I245+IF(ISBLANK($E245),0,$F245*VLOOKUP($E245,'INFO_Materials recyclability'!$I$6:$M$14,4,0))</f>
        <v>0</v>
      </c>
      <c r="Y245" s="62">
        <f>$J245+$K245+$L245+$M245+$N245+$O245+$P245+$Q245+$R245+IF(ISBLANK($E245),0,$F245*(1-VLOOKUP($E245,'INFO_Materials recyclability'!$I$6:$M$14,4,0)))</f>
        <v>0</v>
      </c>
      <c r="Z245" s="62">
        <f>$G245+$H245+$I245+$J245+IF(ISBLANK($E245),0,$F245*VLOOKUP($E245,'INFO_Materials recyclability'!$I$6:$M$14,5,0))</f>
        <v>0</v>
      </c>
      <c r="AA245" s="62">
        <f>$K245+$L245+$M245+$N245+$O245+$P245+$Q245+$R245+IF(ISBLANK($E245),0,$F245*(1-VLOOKUP($E245,'INFO_Materials recyclability'!$I$6:$M$14,5,0)))</f>
        <v>0</v>
      </c>
    </row>
    <row r="246" spans="2:27" x14ac:dyDescent="0.35">
      <c r="B246" s="5"/>
      <c r="C246" s="5"/>
      <c r="D246" s="26"/>
      <c r="E246" s="51"/>
      <c r="F246" s="53"/>
      <c r="G246" s="49"/>
      <c r="H246" s="49"/>
      <c r="I246" s="49"/>
      <c r="J246" s="49"/>
      <c r="K246" s="49"/>
      <c r="L246" s="49"/>
      <c r="M246" s="49"/>
      <c r="N246" s="49"/>
      <c r="O246" s="49"/>
      <c r="P246" s="56"/>
      <c r="Q246" s="70"/>
      <c r="R246" s="61"/>
      <c r="T246" s="62">
        <f>$G246+$H246+$L246+IF(ISBLANK($E246),0,$F246*VLOOKUP($E246,'INFO_Materials recyclability'!$I$6:$M$14,2,0))</f>
        <v>0</v>
      </c>
      <c r="U246" s="62">
        <f>$I246+$J246+$K246+$M246+$N246+$O246+$P246+$Q246+$R246+IF(ISBLANK($E246),0,$F246*(1-VLOOKUP($E246,'INFO_Materials recyclability'!$I$6:$M$14,2,0)))</f>
        <v>0</v>
      </c>
      <c r="V246" s="62">
        <f>$G246+$H246+$K246+IF(ISBLANK($E246),0,$F246*VLOOKUP($E246,'INFO_Materials recyclability'!$I$6:$M$14,3,0))</f>
        <v>0</v>
      </c>
      <c r="W246" s="62">
        <f>$I246+$J246+$L246+$M246+$N246+$O246+$P246+$Q246+$R246+IF(ISBLANK($E246),0,$F246*(1-VLOOKUP($E246,'INFO_Materials recyclability'!$I$6:$M$14,3,0)))</f>
        <v>0</v>
      </c>
      <c r="X246" s="62">
        <f>$G246+$H246+$I246+IF(ISBLANK($E246),0,$F246*VLOOKUP($E246,'INFO_Materials recyclability'!$I$6:$M$14,4,0))</f>
        <v>0</v>
      </c>
      <c r="Y246" s="62">
        <f>$J246+$K246+$L246+$M246+$N246+$O246+$P246+$Q246+$R246+IF(ISBLANK($E246),0,$F246*(1-VLOOKUP($E246,'INFO_Materials recyclability'!$I$6:$M$14,4,0)))</f>
        <v>0</v>
      </c>
      <c r="Z246" s="62">
        <f>$G246+$H246+$I246+$J246+IF(ISBLANK($E246),0,$F246*VLOOKUP($E246,'INFO_Materials recyclability'!$I$6:$M$14,5,0))</f>
        <v>0</v>
      </c>
      <c r="AA246" s="62">
        <f>$K246+$L246+$M246+$N246+$O246+$P246+$Q246+$R246+IF(ISBLANK($E246),0,$F246*(1-VLOOKUP($E246,'INFO_Materials recyclability'!$I$6:$M$14,5,0)))</f>
        <v>0</v>
      </c>
    </row>
    <row r="247" spans="2:27" x14ac:dyDescent="0.35">
      <c r="B247" s="5"/>
      <c r="C247" s="5"/>
      <c r="D247" s="26"/>
      <c r="E247" s="51"/>
      <c r="F247" s="53"/>
      <c r="G247" s="49"/>
      <c r="H247" s="49"/>
      <c r="I247" s="49"/>
      <c r="J247" s="49"/>
      <c r="K247" s="49"/>
      <c r="L247" s="49"/>
      <c r="M247" s="49"/>
      <c r="N247" s="49"/>
      <c r="O247" s="49"/>
      <c r="P247" s="56"/>
      <c r="Q247" s="70"/>
      <c r="R247" s="61"/>
      <c r="T247" s="62">
        <f>$G247+$H247+$L247+IF(ISBLANK($E247),0,$F247*VLOOKUP($E247,'INFO_Materials recyclability'!$I$6:$M$14,2,0))</f>
        <v>0</v>
      </c>
      <c r="U247" s="62">
        <f>$I247+$J247+$K247+$M247+$N247+$O247+$P247+$Q247+$R247+IF(ISBLANK($E247),0,$F247*(1-VLOOKUP($E247,'INFO_Materials recyclability'!$I$6:$M$14,2,0)))</f>
        <v>0</v>
      </c>
      <c r="V247" s="62">
        <f>$G247+$H247+$K247+IF(ISBLANK($E247),0,$F247*VLOOKUP($E247,'INFO_Materials recyclability'!$I$6:$M$14,3,0))</f>
        <v>0</v>
      </c>
      <c r="W247" s="62">
        <f>$I247+$J247+$L247+$M247+$N247+$O247+$P247+$Q247+$R247+IF(ISBLANK($E247),0,$F247*(1-VLOOKUP($E247,'INFO_Materials recyclability'!$I$6:$M$14,3,0)))</f>
        <v>0</v>
      </c>
      <c r="X247" s="62">
        <f>$G247+$H247+$I247+IF(ISBLANK($E247),0,$F247*VLOOKUP($E247,'INFO_Materials recyclability'!$I$6:$M$14,4,0))</f>
        <v>0</v>
      </c>
      <c r="Y247" s="62">
        <f>$J247+$K247+$L247+$M247+$N247+$O247+$P247+$Q247+$R247+IF(ISBLANK($E247),0,$F247*(1-VLOOKUP($E247,'INFO_Materials recyclability'!$I$6:$M$14,4,0)))</f>
        <v>0</v>
      </c>
      <c r="Z247" s="62">
        <f>$G247+$H247+$I247+$J247+IF(ISBLANK($E247),0,$F247*VLOOKUP($E247,'INFO_Materials recyclability'!$I$6:$M$14,5,0))</f>
        <v>0</v>
      </c>
      <c r="AA247" s="62">
        <f>$K247+$L247+$M247+$N247+$O247+$P247+$Q247+$R247+IF(ISBLANK($E247),0,$F247*(1-VLOOKUP($E247,'INFO_Materials recyclability'!$I$6:$M$14,5,0)))</f>
        <v>0</v>
      </c>
    </row>
    <row r="248" spans="2:27" x14ac:dyDescent="0.35">
      <c r="B248" s="5"/>
      <c r="C248" s="5"/>
      <c r="D248" s="26"/>
      <c r="E248" s="51"/>
      <c r="F248" s="53"/>
      <c r="G248" s="49"/>
      <c r="H248" s="49"/>
      <c r="I248" s="49"/>
      <c r="J248" s="49"/>
      <c r="K248" s="49"/>
      <c r="L248" s="49"/>
      <c r="M248" s="49"/>
      <c r="N248" s="49"/>
      <c r="O248" s="49"/>
      <c r="P248" s="56"/>
      <c r="Q248" s="70"/>
      <c r="R248" s="61"/>
      <c r="T248" s="62">
        <f>$G248+$H248+$L248+IF(ISBLANK($E248),0,$F248*VLOOKUP($E248,'INFO_Materials recyclability'!$I$6:$M$14,2,0))</f>
        <v>0</v>
      </c>
      <c r="U248" s="62">
        <f>$I248+$J248+$K248+$M248+$N248+$O248+$P248+$Q248+$R248+IF(ISBLANK($E248),0,$F248*(1-VLOOKUP($E248,'INFO_Materials recyclability'!$I$6:$M$14,2,0)))</f>
        <v>0</v>
      </c>
      <c r="V248" s="62">
        <f>$G248+$H248+$K248+IF(ISBLANK($E248),0,$F248*VLOOKUP($E248,'INFO_Materials recyclability'!$I$6:$M$14,3,0))</f>
        <v>0</v>
      </c>
      <c r="W248" s="62">
        <f>$I248+$J248+$L248+$M248+$N248+$O248+$P248+$Q248+$R248+IF(ISBLANK($E248),0,$F248*(1-VLOOKUP($E248,'INFO_Materials recyclability'!$I$6:$M$14,3,0)))</f>
        <v>0</v>
      </c>
      <c r="X248" s="62">
        <f>$G248+$H248+$I248+IF(ISBLANK($E248),0,$F248*VLOOKUP($E248,'INFO_Materials recyclability'!$I$6:$M$14,4,0))</f>
        <v>0</v>
      </c>
      <c r="Y248" s="62">
        <f>$J248+$K248+$L248+$M248+$N248+$O248+$P248+$Q248+$R248+IF(ISBLANK($E248),0,$F248*(1-VLOOKUP($E248,'INFO_Materials recyclability'!$I$6:$M$14,4,0)))</f>
        <v>0</v>
      </c>
      <c r="Z248" s="62">
        <f>$G248+$H248+$I248+$J248+IF(ISBLANK($E248),0,$F248*VLOOKUP($E248,'INFO_Materials recyclability'!$I$6:$M$14,5,0))</f>
        <v>0</v>
      </c>
      <c r="AA248" s="62">
        <f>$K248+$L248+$M248+$N248+$O248+$P248+$Q248+$R248+IF(ISBLANK($E248),0,$F248*(1-VLOOKUP($E248,'INFO_Materials recyclability'!$I$6:$M$14,5,0)))</f>
        <v>0</v>
      </c>
    </row>
    <row r="249" spans="2:27" x14ac:dyDescent="0.35">
      <c r="B249" s="5"/>
      <c r="C249" s="5"/>
      <c r="D249" s="26"/>
      <c r="E249" s="51"/>
      <c r="F249" s="53"/>
      <c r="G249" s="49"/>
      <c r="H249" s="49"/>
      <c r="I249" s="49"/>
      <c r="J249" s="49"/>
      <c r="K249" s="49"/>
      <c r="L249" s="49"/>
      <c r="M249" s="49"/>
      <c r="N249" s="49"/>
      <c r="O249" s="49"/>
      <c r="P249" s="56"/>
      <c r="Q249" s="70"/>
      <c r="R249" s="61"/>
      <c r="T249" s="62">
        <f>$G249+$H249+$L249+IF(ISBLANK($E249),0,$F249*VLOOKUP($E249,'INFO_Materials recyclability'!$I$6:$M$14,2,0))</f>
        <v>0</v>
      </c>
      <c r="U249" s="62">
        <f>$I249+$J249+$K249+$M249+$N249+$O249+$P249+$Q249+$R249+IF(ISBLANK($E249),0,$F249*(1-VLOOKUP($E249,'INFO_Materials recyclability'!$I$6:$M$14,2,0)))</f>
        <v>0</v>
      </c>
      <c r="V249" s="62">
        <f>$G249+$H249+$K249+IF(ISBLANK($E249),0,$F249*VLOOKUP($E249,'INFO_Materials recyclability'!$I$6:$M$14,3,0))</f>
        <v>0</v>
      </c>
      <c r="W249" s="62">
        <f>$I249+$J249+$L249+$M249+$N249+$O249+$P249+$Q249+$R249+IF(ISBLANK($E249),0,$F249*(1-VLOOKUP($E249,'INFO_Materials recyclability'!$I$6:$M$14,3,0)))</f>
        <v>0</v>
      </c>
      <c r="X249" s="62">
        <f>$G249+$H249+$I249+IF(ISBLANK($E249),0,$F249*VLOOKUP($E249,'INFO_Materials recyclability'!$I$6:$M$14,4,0))</f>
        <v>0</v>
      </c>
      <c r="Y249" s="62">
        <f>$J249+$K249+$L249+$M249+$N249+$O249+$P249+$Q249+$R249+IF(ISBLANK($E249),0,$F249*(1-VLOOKUP($E249,'INFO_Materials recyclability'!$I$6:$M$14,4,0)))</f>
        <v>0</v>
      </c>
      <c r="Z249" s="62">
        <f>$G249+$H249+$I249+$J249+IF(ISBLANK($E249),0,$F249*VLOOKUP($E249,'INFO_Materials recyclability'!$I$6:$M$14,5,0))</f>
        <v>0</v>
      </c>
      <c r="AA249" s="62">
        <f>$K249+$L249+$M249+$N249+$O249+$P249+$Q249+$R249+IF(ISBLANK($E249),0,$F249*(1-VLOOKUP($E249,'INFO_Materials recyclability'!$I$6:$M$14,5,0)))</f>
        <v>0</v>
      </c>
    </row>
    <row r="250" spans="2:27" x14ac:dyDescent="0.35">
      <c r="B250" s="5"/>
      <c r="C250" s="5"/>
      <c r="D250" s="26"/>
      <c r="E250" s="51"/>
      <c r="F250" s="53"/>
      <c r="G250" s="49"/>
      <c r="H250" s="49"/>
      <c r="I250" s="49"/>
      <c r="J250" s="49"/>
      <c r="K250" s="49"/>
      <c r="L250" s="49"/>
      <c r="M250" s="49"/>
      <c r="N250" s="49"/>
      <c r="O250" s="49"/>
      <c r="P250" s="56"/>
      <c r="Q250" s="70"/>
      <c r="R250" s="61"/>
      <c r="T250" s="62">
        <f>$G250+$H250+$L250+IF(ISBLANK($E250),0,$F250*VLOOKUP($E250,'INFO_Materials recyclability'!$I$6:$M$14,2,0))</f>
        <v>0</v>
      </c>
      <c r="U250" s="62">
        <f>$I250+$J250+$K250+$M250+$N250+$O250+$P250+$Q250+$R250+IF(ISBLANK($E250),0,$F250*(1-VLOOKUP($E250,'INFO_Materials recyclability'!$I$6:$M$14,2,0)))</f>
        <v>0</v>
      </c>
      <c r="V250" s="62">
        <f>$G250+$H250+$K250+IF(ISBLANK($E250),0,$F250*VLOOKUP($E250,'INFO_Materials recyclability'!$I$6:$M$14,3,0))</f>
        <v>0</v>
      </c>
      <c r="W250" s="62">
        <f>$I250+$J250+$L250+$M250+$N250+$O250+$P250+$Q250+$R250+IF(ISBLANK($E250),0,$F250*(1-VLOOKUP($E250,'INFO_Materials recyclability'!$I$6:$M$14,3,0)))</f>
        <v>0</v>
      </c>
      <c r="X250" s="62">
        <f>$G250+$H250+$I250+IF(ISBLANK($E250),0,$F250*VLOOKUP($E250,'INFO_Materials recyclability'!$I$6:$M$14,4,0))</f>
        <v>0</v>
      </c>
      <c r="Y250" s="62">
        <f>$J250+$K250+$L250+$M250+$N250+$O250+$P250+$Q250+$R250+IF(ISBLANK($E250),0,$F250*(1-VLOOKUP($E250,'INFO_Materials recyclability'!$I$6:$M$14,4,0)))</f>
        <v>0</v>
      </c>
      <c r="Z250" s="62">
        <f>$G250+$H250+$I250+$J250+IF(ISBLANK($E250),0,$F250*VLOOKUP($E250,'INFO_Materials recyclability'!$I$6:$M$14,5,0))</f>
        <v>0</v>
      </c>
      <c r="AA250" s="62">
        <f>$K250+$L250+$M250+$N250+$O250+$P250+$Q250+$R250+IF(ISBLANK($E250),0,$F250*(1-VLOOKUP($E250,'INFO_Materials recyclability'!$I$6:$M$14,5,0)))</f>
        <v>0</v>
      </c>
    </row>
    <row r="251" spans="2:27" x14ac:dyDescent="0.35">
      <c r="B251" s="5"/>
      <c r="C251" s="5"/>
      <c r="D251" s="26"/>
      <c r="E251" s="51"/>
      <c r="F251" s="53"/>
      <c r="G251" s="49"/>
      <c r="H251" s="49"/>
      <c r="I251" s="49"/>
      <c r="J251" s="49"/>
      <c r="K251" s="49"/>
      <c r="L251" s="49"/>
      <c r="M251" s="49"/>
      <c r="N251" s="49"/>
      <c r="O251" s="49"/>
      <c r="P251" s="56"/>
      <c r="Q251" s="70"/>
      <c r="R251" s="61"/>
      <c r="T251" s="62">
        <f>$G251+$H251+$L251+IF(ISBLANK($E251),0,$F251*VLOOKUP($E251,'INFO_Materials recyclability'!$I$6:$M$14,2,0))</f>
        <v>0</v>
      </c>
      <c r="U251" s="62">
        <f>$I251+$J251+$K251+$M251+$N251+$O251+$P251+$Q251+$R251+IF(ISBLANK($E251),0,$F251*(1-VLOOKUP($E251,'INFO_Materials recyclability'!$I$6:$M$14,2,0)))</f>
        <v>0</v>
      </c>
      <c r="V251" s="62">
        <f>$G251+$H251+$K251+IF(ISBLANK($E251),0,$F251*VLOOKUP($E251,'INFO_Materials recyclability'!$I$6:$M$14,3,0))</f>
        <v>0</v>
      </c>
      <c r="W251" s="62">
        <f>$I251+$J251+$L251+$M251+$N251+$O251+$P251+$Q251+$R251+IF(ISBLANK($E251),0,$F251*(1-VLOOKUP($E251,'INFO_Materials recyclability'!$I$6:$M$14,3,0)))</f>
        <v>0</v>
      </c>
      <c r="X251" s="62">
        <f>$G251+$H251+$I251+IF(ISBLANK($E251),0,$F251*VLOOKUP($E251,'INFO_Materials recyclability'!$I$6:$M$14,4,0))</f>
        <v>0</v>
      </c>
      <c r="Y251" s="62">
        <f>$J251+$K251+$L251+$M251+$N251+$O251+$P251+$Q251+$R251+IF(ISBLANK($E251),0,$F251*(1-VLOOKUP($E251,'INFO_Materials recyclability'!$I$6:$M$14,4,0)))</f>
        <v>0</v>
      </c>
      <c r="Z251" s="62">
        <f>$G251+$H251+$I251+$J251+IF(ISBLANK($E251),0,$F251*VLOOKUP($E251,'INFO_Materials recyclability'!$I$6:$M$14,5,0))</f>
        <v>0</v>
      </c>
      <c r="AA251" s="62">
        <f>$K251+$L251+$M251+$N251+$O251+$P251+$Q251+$R251+IF(ISBLANK($E251),0,$F251*(1-VLOOKUP($E251,'INFO_Materials recyclability'!$I$6:$M$14,5,0)))</f>
        <v>0</v>
      </c>
    </row>
    <row r="252" spans="2:27" x14ac:dyDescent="0.35">
      <c r="B252" s="5"/>
      <c r="C252" s="5"/>
      <c r="D252" s="26"/>
      <c r="E252" s="51"/>
      <c r="F252" s="53"/>
      <c r="G252" s="49"/>
      <c r="H252" s="49"/>
      <c r="I252" s="49"/>
      <c r="J252" s="49"/>
      <c r="K252" s="49"/>
      <c r="L252" s="49"/>
      <c r="M252" s="49"/>
      <c r="N252" s="49"/>
      <c r="O252" s="49"/>
      <c r="P252" s="56"/>
      <c r="Q252" s="70"/>
      <c r="R252" s="61"/>
      <c r="T252" s="62">
        <f>$G252+$H252+$L252+IF(ISBLANK($E252),0,$F252*VLOOKUP($E252,'INFO_Materials recyclability'!$I$6:$M$14,2,0))</f>
        <v>0</v>
      </c>
      <c r="U252" s="62">
        <f>$I252+$J252+$K252+$M252+$N252+$O252+$P252+$Q252+$R252+IF(ISBLANK($E252),0,$F252*(1-VLOOKUP($E252,'INFO_Materials recyclability'!$I$6:$M$14,2,0)))</f>
        <v>0</v>
      </c>
      <c r="V252" s="62">
        <f>$G252+$H252+$K252+IF(ISBLANK($E252),0,$F252*VLOOKUP($E252,'INFO_Materials recyclability'!$I$6:$M$14,3,0))</f>
        <v>0</v>
      </c>
      <c r="W252" s="62">
        <f>$I252+$J252+$L252+$M252+$N252+$O252+$P252+$Q252+$R252+IF(ISBLANK($E252),0,$F252*(1-VLOOKUP($E252,'INFO_Materials recyclability'!$I$6:$M$14,3,0)))</f>
        <v>0</v>
      </c>
      <c r="X252" s="62">
        <f>$G252+$H252+$I252+IF(ISBLANK($E252),0,$F252*VLOOKUP($E252,'INFO_Materials recyclability'!$I$6:$M$14,4,0))</f>
        <v>0</v>
      </c>
      <c r="Y252" s="62">
        <f>$J252+$K252+$L252+$M252+$N252+$O252+$P252+$Q252+$R252+IF(ISBLANK($E252),0,$F252*(1-VLOOKUP($E252,'INFO_Materials recyclability'!$I$6:$M$14,4,0)))</f>
        <v>0</v>
      </c>
      <c r="Z252" s="62">
        <f>$G252+$H252+$I252+$J252+IF(ISBLANK($E252),0,$F252*VLOOKUP($E252,'INFO_Materials recyclability'!$I$6:$M$14,5,0))</f>
        <v>0</v>
      </c>
      <c r="AA252" s="62">
        <f>$K252+$L252+$M252+$N252+$O252+$P252+$Q252+$R252+IF(ISBLANK($E252),0,$F252*(1-VLOOKUP($E252,'INFO_Materials recyclability'!$I$6:$M$14,5,0)))</f>
        <v>0</v>
      </c>
    </row>
    <row r="253" spans="2:27" x14ac:dyDescent="0.35">
      <c r="B253" s="5"/>
      <c r="C253" s="5"/>
      <c r="D253" s="26"/>
      <c r="E253" s="51"/>
      <c r="F253" s="53"/>
      <c r="G253" s="49"/>
      <c r="H253" s="49"/>
      <c r="I253" s="49"/>
      <c r="J253" s="49"/>
      <c r="K253" s="49"/>
      <c r="L253" s="49"/>
      <c r="M253" s="49"/>
      <c r="N253" s="49"/>
      <c r="O253" s="49"/>
      <c r="P253" s="56"/>
      <c r="Q253" s="70"/>
      <c r="R253" s="61"/>
      <c r="T253" s="62">
        <f>$G253+$H253+$L253+IF(ISBLANK($E253),0,$F253*VLOOKUP($E253,'INFO_Materials recyclability'!$I$6:$M$14,2,0))</f>
        <v>0</v>
      </c>
      <c r="U253" s="62">
        <f>$I253+$J253+$K253+$M253+$N253+$O253+$P253+$Q253+$R253+IF(ISBLANK($E253),0,$F253*(1-VLOOKUP($E253,'INFO_Materials recyclability'!$I$6:$M$14,2,0)))</f>
        <v>0</v>
      </c>
      <c r="V253" s="62">
        <f>$G253+$H253+$K253+IF(ISBLANK($E253),0,$F253*VLOOKUP($E253,'INFO_Materials recyclability'!$I$6:$M$14,3,0))</f>
        <v>0</v>
      </c>
      <c r="W253" s="62">
        <f>$I253+$J253+$L253+$M253+$N253+$O253+$P253+$Q253+$R253+IF(ISBLANK($E253),0,$F253*(1-VLOOKUP($E253,'INFO_Materials recyclability'!$I$6:$M$14,3,0)))</f>
        <v>0</v>
      </c>
      <c r="X253" s="62">
        <f>$G253+$H253+$I253+IF(ISBLANK($E253),0,$F253*VLOOKUP($E253,'INFO_Materials recyclability'!$I$6:$M$14,4,0))</f>
        <v>0</v>
      </c>
      <c r="Y253" s="62">
        <f>$J253+$K253+$L253+$M253+$N253+$O253+$P253+$Q253+$R253+IF(ISBLANK($E253),0,$F253*(1-VLOOKUP($E253,'INFO_Materials recyclability'!$I$6:$M$14,4,0)))</f>
        <v>0</v>
      </c>
      <c r="Z253" s="62">
        <f>$G253+$H253+$I253+$J253+IF(ISBLANK($E253),0,$F253*VLOOKUP($E253,'INFO_Materials recyclability'!$I$6:$M$14,5,0))</f>
        <v>0</v>
      </c>
      <c r="AA253" s="62">
        <f>$K253+$L253+$M253+$N253+$O253+$P253+$Q253+$R253+IF(ISBLANK($E253),0,$F253*(1-VLOOKUP($E253,'INFO_Materials recyclability'!$I$6:$M$14,5,0)))</f>
        <v>0</v>
      </c>
    </row>
    <row r="254" spans="2:27" x14ac:dyDescent="0.35">
      <c r="B254" s="5"/>
      <c r="C254" s="5"/>
      <c r="D254" s="26"/>
      <c r="E254" s="51"/>
      <c r="F254" s="53"/>
      <c r="G254" s="49"/>
      <c r="H254" s="49"/>
      <c r="I254" s="49"/>
      <c r="J254" s="49"/>
      <c r="K254" s="49"/>
      <c r="L254" s="49"/>
      <c r="M254" s="49"/>
      <c r="N254" s="49"/>
      <c r="O254" s="49"/>
      <c r="P254" s="56"/>
      <c r="Q254" s="70"/>
      <c r="R254" s="61"/>
      <c r="T254" s="62">
        <f>$G254+$H254+$L254+IF(ISBLANK($E254),0,$F254*VLOOKUP($E254,'INFO_Materials recyclability'!$I$6:$M$14,2,0))</f>
        <v>0</v>
      </c>
      <c r="U254" s="62">
        <f>$I254+$J254+$K254+$M254+$N254+$O254+$P254+$Q254+$R254+IF(ISBLANK($E254),0,$F254*(1-VLOOKUP($E254,'INFO_Materials recyclability'!$I$6:$M$14,2,0)))</f>
        <v>0</v>
      </c>
      <c r="V254" s="62">
        <f>$G254+$H254+$K254+IF(ISBLANK($E254),0,$F254*VLOOKUP($E254,'INFO_Materials recyclability'!$I$6:$M$14,3,0))</f>
        <v>0</v>
      </c>
      <c r="W254" s="62">
        <f>$I254+$J254+$L254+$M254+$N254+$O254+$P254+$Q254+$R254+IF(ISBLANK($E254),0,$F254*(1-VLOOKUP($E254,'INFO_Materials recyclability'!$I$6:$M$14,3,0)))</f>
        <v>0</v>
      </c>
      <c r="X254" s="62">
        <f>$G254+$H254+$I254+IF(ISBLANK($E254),0,$F254*VLOOKUP($E254,'INFO_Materials recyclability'!$I$6:$M$14,4,0))</f>
        <v>0</v>
      </c>
      <c r="Y254" s="62">
        <f>$J254+$K254+$L254+$M254+$N254+$O254+$P254+$Q254+$R254+IF(ISBLANK($E254),0,$F254*(1-VLOOKUP($E254,'INFO_Materials recyclability'!$I$6:$M$14,4,0)))</f>
        <v>0</v>
      </c>
      <c r="Z254" s="62">
        <f>$G254+$H254+$I254+$J254+IF(ISBLANK($E254),0,$F254*VLOOKUP($E254,'INFO_Materials recyclability'!$I$6:$M$14,5,0))</f>
        <v>0</v>
      </c>
      <c r="AA254" s="62">
        <f>$K254+$L254+$M254+$N254+$O254+$P254+$Q254+$R254+IF(ISBLANK($E254),0,$F254*(1-VLOOKUP($E254,'INFO_Materials recyclability'!$I$6:$M$14,5,0)))</f>
        <v>0</v>
      </c>
    </row>
    <row r="255" spans="2:27" x14ac:dyDescent="0.35">
      <c r="B255" s="5"/>
      <c r="C255" s="5"/>
      <c r="D255" s="26"/>
      <c r="E255" s="51"/>
      <c r="F255" s="53"/>
      <c r="G255" s="49"/>
      <c r="H255" s="49"/>
      <c r="I255" s="49"/>
      <c r="J255" s="49"/>
      <c r="K255" s="49"/>
      <c r="L255" s="49"/>
      <c r="M255" s="49"/>
      <c r="N255" s="49"/>
      <c r="O255" s="49"/>
      <c r="P255" s="56"/>
      <c r="Q255" s="70"/>
      <c r="R255" s="61"/>
      <c r="T255" s="62">
        <f>$G255+$H255+$L255+IF(ISBLANK($E255),0,$F255*VLOOKUP($E255,'INFO_Materials recyclability'!$I$6:$M$14,2,0))</f>
        <v>0</v>
      </c>
      <c r="U255" s="62">
        <f>$I255+$J255+$K255+$M255+$N255+$O255+$P255+$Q255+$R255+IF(ISBLANK($E255),0,$F255*(1-VLOOKUP($E255,'INFO_Materials recyclability'!$I$6:$M$14,2,0)))</f>
        <v>0</v>
      </c>
      <c r="V255" s="62">
        <f>$G255+$H255+$K255+IF(ISBLANK($E255),0,$F255*VLOOKUP($E255,'INFO_Materials recyclability'!$I$6:$M$14,3,0))</f>
        <v>0</v>
      </c>
      <c r="W255" s="62">
        <f>$I255+$J255+$L255+$M255+$N255+$O255+$P255+$Q255+$R255+IF(ISBLANK($E255),0,$F255*(1-VLOOKUP($E255,'INFO_Materials recyclability'!$I$6:$M$14,3,0)))</f>
        <v>0</v>
      </c>
      <c r="X255" s="62">
        <f>$G255+$H255+$I255+IF(ISBLANK($E255),0,$F255*VLOOKUP($E255,'INFO_Materials recyclability'!$I$6:$M$14,4,0))</f>
        <v>0</v>
      </c>
      <c r="Y255" s="62">
        <f>$J255+$K255+$L255+$M255+$N255+$O255+$P255+$Q255+$R255+IF(ISBLANK($E255),0,$F255*(1-VLOOKUP($E255,'INFO_Materials recyclability'!$I$6:$M$14,4,0)))</f>
        <v>0</v>
      </c>
      <c r="Z255" s="62">
        <f>$G255+$H255+$I255+$J255+IF(ISBLANK($E255),0,$F255*VLOOKUP($E255,'INFO_Materials recyclability'!$I$6:$M$14,5,0))</f>
        <v>0</v>
      </c>
      <c r="AA255" s="62">
        <f>$K255+$L255+$M255+$N255+$O255+$P255+$Q255+$R255+IF(ISBLANK($E255),0,$F255*(1-VLOOKUP($E255,'INFO_Materials recyclability'!$I$6:$M$14,5,0)))</f>
        <v>0</v>
      </c>
    </row>
    <row r="256" spans="2:27" x14ac:dyDescent="0.35">
      <c r="B256" s="5"/>
      <c r="C256" s="5"/>
      <c r="D256" s="26"/>
      <c r="E256" s="51"/>
      <c r="F256" s="53"/>
      <c r="G256" s="49"/>
      <c r="H256" s="49"/>
      <c r="I256" s="49"/>
      <c r="J256" s="49"/>
      <c r="K256" s="49"/>
      <c r="L256" s="49"/>
      <c r="M256" s="49"/>
      <c r="N256" s="49"/>
      <c r="O256" s="49"/>
      <c r="P256" s="56"/>
      <c r="Q256" s="70"/>
      <c r="R256" s="61"/>
      <c r="T256" s="62">
        <f>$G256+$H256+$L256+IF(ISBLANK($E256),0,$F256*VLOOKUP($E256,'INFO_Materials recyclability'!$I$6:$M$14,2,0))</f>
        <v>0</v>
      </c>
      <c r="U256" s="62">
        <f>$I256+$J256+$K256+$M256+$N256+$O256+$P256+$Q256+$R256+IF(ISBLANK($E256),0,$F256*(1-VLOOKUP($E256,'INFO_Materials recyclability'!$I$6:$M$14,2,0)))</f>
        <v>0</v>
      </c>
      <c r="V256" s="62">
        <f>$G256+$H256+$K256+IF(ISBLANK($E256),0,$F256*VLOOKUP($E256,'INFO_Materials recyclability'!$I$6:$M$14,3,0))</f>
        <v>0</v>
      </c>
      <c r="W256" s="62">
        <f>$I256+$J256+$L256+$M256+$N256+$O256+$P256+$Q256+$R256+IF(ISBLANK($E256),0,$F256*(1-VLOOKUP($E256,'INFO_Materials recyclability'!$I$6:$M$14,3,0)))</f>
        <v>0</v>
      </c>
      <c r="X256" s="62">
        <f>$G256+$H256+$I256+IF(ISBLANK($E256),0,$F256*VLOOKUP($E256,'INFO_Materials recyclability'!$I$6:$M$14,4,0))</f>
        <v>0</v>
      </c>
      <c r="Y256" s="62">
        <f>$J256+$K256+$L256+$M256+$N256+$O256+$P256+$Q256+$R256+IF(ISBLANK($E256),0,$F256*(1-VLOOKUP($E256,'INFO_Materials recyclability'!$I$6:$M$14,4,0)))</f>
        <v>0</v>
      </c>
      <c r="Z256" s="62">
        <f>$G256+$H256+$I256+$J256+IF(ISBLANK($E256),0,$F256*VLOOKUP($E256,'INFO_Materials recyclability'!$I$6:$M$14,5,0))</f>
        <v>0</v>
      </c>
      <c r="AA256" s="62">
        <f>$K256+$L256+$M256+$N256+$O256+$P256+$Q256+$R256+IF(ISBLANK($E256),0,$F256*(1-VLOOKUP($E256,'INFO_Materials recyclability'!$I$6:$M$14,5,0)))</f>
        <v>0</v>
      </c>
    </row>
    <row r="257" spans="2:27" x14ac:dyDescent="0.35">
      <c r="B257" s="5"/>
      <c r="C257" s="5"/>
      <c r="D257" s="26"/>
      <c r="E257" s="51"/>
      <c r="F257" s="53"/>
      <c r="G257" s="49"/>
      <c r="H257" s="49"/>
      <c r="I257" s="49"/>
      <c r="J257" s="49"/>
      <c r="K257" s="49"/>
      <c r="L257" s="49"/>
      <c r="M257" s="49"/>
      <c r="N257" s="49"/>
      <c r="O257" s="49"/>
      <c r="P257" s="56"/>
      <c r="Q257" s="70"/>
      <c r="R257" s="61"/>
      <c r="T257" s="62">
        <f>$G257+$H257+$L257+IF(ISBLANK($E257),0,$F257*VLOOKUP($E257,'INFO_Materials recyclability'!$I$6:$M$14,2,0))</f>
        <v>0</v>
      </c>
      <c r="U257" s="62">
        <f>$I257+$J257+$K257+$M257+$N257+$O257+$P257+$Q257+$R257+IF(ISBLANK($E257),0,$F257*(1-VLOOKUP($E257,'INFO_Materials recyclability'!$I$6:$M$14,2,0)))</f>
        <v>0</v>
      </c>
      <c r="V257" s="62">
        <f>$G257+$H257+$K257+IF(ISBLANK($E257),0,$F257*VLOOKUP($E257,'INFO_Materials recyclability'!$I$6:$M$14,3,0))</f>
        <v>0</v>
      </c>
      <c r="W257" s="62">
        <f>$I257+$J257+$L257+$M257+$N257+$O257+$P257+$Q257+$R257+IF(ISBLANK($E257),0,$F257*(1-VLOOKUP($E257,'INFO_Materials recyclability'!$I$6:$M$14,3,0)))</f>
        <v>0</v>
      </c>
      <c r="X257" s="62">
        <f>$G257+$H257+$I257+IF(ISBLANK($E257),0,$F257*VLOOKUP($E257,'INFO_Materials recyclability'!$I$6:$M$14,4,0))</f>
        <v>0</v>
      </c>
      <c r="Y257" s="62">
        <f>$J257+$K257+$L257+$M257+$N257+$O257+$P257+$Q257+$R257+IF(ISBLANK($E257),0,$F257*(1-VLOOKUP($E257,'INFO_Materials recyclability'!$I$6:$M$14,4,0)))</f>
        <v>0</v>
      </c>
      <c r="Z257" s="62">
        <f>$G257+$H257+$I257+$J257+IF(ISBLANK($E257),0,$F257*VLOOKUP($E257,'INFO_Materials recyclability'!$I$6:$M$14,5,0))</f>
        <v>0</v>
      </c>
      <c r="AA257" s="62">
        <f>$K257+$L257+$M257+$N257+$O257+$P257+$Q257+$R257+IF(ISBLANK($E257),0,$F257*(1-VLOOKUP($E257,'INFO_Materials recyclability'!$I$6:$M$14,5,0)))</f>
        <v>0</v>
      </c>
    </row>
    <row r="258" spans="2:27" x14ac:dyDescent="0.35">
      <c r="B258" s="5"/>
      <c r="C258" s="5"/>
      <c r="D258" s="26"/>
      <c r="E258" s="51"/>
      <c r="F258" s="53"/>
      <c r="G258" s="49"/>
      <c r="H258" s="49"/>
      <c r="I258" s="49"/>
      <c r="J258" s="49"/>
      <c r="K258" s="49"/>
      <c r="L258" s="49"/>
      <c r="M258" s="49"/>
      <c r="N258" s="49"/>
      <c r="O258" s="49"/>
      <c r="P258" s="56"/>
      <c r="Q258" s="70"/>
      <c r="R258" s="61"/>
      <c r="T258" s="62">
        <f>$G258+$H258+$L258+IF(ISBLANK($E258),0,$F258*VLOOKUP($E258,'INFO_Materials recyclability'!$I$6:$M$14,2,0))</f>
        <v>0</v>
      </c>
      <c r="U258" s="62">
        <f>$I258+$J258+$K258+$M258+$N258+$O258+$P258+$Q258+$R258+IF(ISBLANK($E258),0,$F258*(1-VLOOKUP($E258,'INFO_Materials recyclability'!$I$6:$M$14,2,0)))</f>
        <v>0</v>
      </c>
      <c r="V258" s="62">
        <f>$G258+$H258+$K258+IF(ISBLANK($E258),0,$F258*VLOOKUP($E258,'INFO_Materials recyclability'!$I$6:$M$14,3,0))</f>
        <v>0</v>
      </c>
      <c r="W258" s="62">
        <f>$I258+$J258+$L258+$M258+$N258+$O258+$P258+$Q258+$R258+IF(ISBLANK($E258),0,$F258*(1-VLOOKUP($E258,'INFO_Materials recyclability'!$I$6:$M$14,3,0)))</f>
        <v>0</v>
      </c>
      <c r="X258" s="62">
        <f>$G258+$H258+$I258+IF(ISBLANK($E258),0,$F258*VLOOKUP($E258,'INFO_Materials recyclability'!$I$6:$M$14,4,0))</f>
        <v>0</v>
      </c>
      <c r="Y258" s="62">
        <f>$J258+$K258+$L258+$M258+$N258+$O258+$P258+$Q258+$R258+IF(ISBLANK($E258),0,$F258*(1-VLOOKUP($E258,'INFO_Materials recyclability'!$I$6:$M$14,4,0)))</f>
        <v>0</v>
      </c>
      <c r="Z258" s="62">
        <f>$G258+$H258+$I258+$J258+IF(ISBLANK($E258),0,$F258*VLOOKUP($E258,'INFO_Materials recyclability'!$I$6:$M$14,5,0))</f>
        <v>0</v>
      </c>
      <c r="AA258" s="62">
        <f>$K258+$L258+$M258+$N258+$O258+$P258+$Q258+$R258+IF(ISBLANK($E258),0,$F258*(1-VLOOKUP($E258,'INFO_Materials recyclability'!$I$6:$M$14,5,0)))</f>
        <v>0</v>
      </c>
    </row>
    <row r="259" spans="2:27" x14ac:dyDescent="0.35">
      <c r="B259" s="5"/>
      <c r="C259" s="5"/>
      <c r="D259" s="26"/>
      <c r="E259" s="51"/>
      <c r="F259" s="53"/>
      <c r="G259" s="49"/>
      <c r="H259" s="49"/>
      <c r="I259" s="49"/>
      <c r="J259" s="49"/>
      <c r="K259" s="49"/>
      <c r="L259" s="49"/>
      <c r="M259" s="49"/>
      <c r="N259" s="49"/>
      <c r="O259" s="49"/>
      <c r="P259" s="56"/>
      <c r="Q259" s="70"/>
      <c r="R259" s="61"/>
      <c r="T259" s="62">
        <f>$G259+$H259+$L259+IF(ISBLANK($E259),0,$F259*VLOOKUP($E259,'INFO_Materials recyclability'!$I$6:$M$14,2,0))</f>
        <v>0</v>
      </c>
      <c r="U259" s="62">
        <f>$I259+$J259+$K259+$M259+$N259+$O259+$P259+$Q259+$R259+IF(ISBLANK($E259),0,$F259*(1-VLOOKUP($E259,'INFO_Materials recyclability'!$I$6:$M$14,2,0)))</f>
        <v>0</v>
      </c>
      <c r="V259" s="62">
        <f>$G259+$H259+$K259+IF(ISBLANK($E259),0,$F259*VLOOKUP($E259,'INFO_Materials recyclability'!$I$6:$M$14,3,0))</f>
        <v>0</v>
      </c>
      <c r="W259" s="62">
        <f>$I259+$J259+$L259+$M259+$N259+$O259+$P259+$Q259+$R259+IF(ISBLANK($E259),0,$F259*(1-VLOOKUP($E259,'INFO_Materials recyclability'!$I$6:$M$14,3,0)))</f>
        <v>0</v>
      </c>
      <c r="X259" s="62">
        <f>$G259+$H259+$I259+IF(ISBLANK($E259),0,$F259*VLOOKUP($E259,'INFO_Materials recyclability'!$I$6:$M$14,4,0))</f>
        <v>0</v>
      </c>
      <c r="Y259" s="62">
        <f>$J259+$K259+$L259+$M259+$N259+$O259+$P259+$Q259+$R259+IF(ISBLANK($E259),0,$F259*(1-VLOOKUP($E259,'INFO_Materials recyclability'!$I$6:$M$14,4,0)))</f>
        <v>0</v>
      </c>
      <c r="Z259" s="62">
        <f>$G259+$H259+$I259+$J259+IF(ISBLANK($E259),0,$F259*VLOOKUP($E259,'INFO_Materials recyclability'!$I$6:$M$14,5,0))</f>
        <v>0</v>
      </c>
      <c r="AA259" s="62">
        <f>$K259+$L259+$M259+$N259+$O259+$P259+$Q259+$R259+IF(ISBLANK($E259),0,$F259*(1-VLOOKUP($E259,'INFO_Materials recyclability'!$I$6:$M$14,5,0)))</f>
        <v>0</v>
      </c>
    </row>
    <row r="260" spans="2:27" x14ac:dyDescent="0.35">
      <c r="B260" s="5"/>
      <c r="C260" s="5"/>
      <c r="D260" s="26"/>
      <c r="E260" s="51"/>
      <c r="F260" s="53"/>
      <c r="G260" s="49"/>
      <c r="H260" s="49"/>
      <c r="I260" s="49"/>
      <c r="J260" s="49"/>
      <c r="K260" s="49"/>
      <c r="L260" s="49"/>
      <c r="M260" s="49"/>
      <c r="N260" s="49"/>
      <c r="O260" s="49"/>
      <c r="P260" s="56"/>
      <c r="Q260" s="70"/>
      <c r="R260" s="61"/>
      <c r="T260" s="62">
        <f>$G260+$H260+$L260+IF(ISBLANK($E260),0,$F260*VLOOKUP($E260,'INFO_Materials recyclability'!$I$6:$M$14,2,0))</f>
        <v>0</v>
      </c>
      <c r="U260" s="62">
        <f>$I260+$J260+$K260+$M260+$N260+$O260+$P260+$Q260+$R260+IF(ISBLANK($E260),0,$F260*(1-VLOOKUP($E260,'INFO_Materials recyclability'!$I$6:$M$14,2,0)))</f>
        <v>0</v>
      </c>
      <c r="V260" s="62">
        <f>$G260+$H260+$K260+IF(ISBLANK($E260),0,$F260*VLOOKUP($E260,'INFO_Materials recyclability'!$I$6:$M$14,3,0))</f>
        <v>0</v>
      </c>
      <c r="W260" s="62">
        <f>$I260+$J260+$L260+$M260+$N260+$O260+$P260+$Q260+$R260+IF(ISBLANK($E260),0,$F260*(1-VLOOKUP($E260,'INFO_Materials recyclability'!$I$6:$M$14,3,0)))</f>
        <v>0</v>
      </c>
      <c r="X260" s="62">
        <f>$G260+$H260+$I260+IF(ISBLANK($E260),0,$F260*VLOOKUP($E260,'INFO_Materials recyclability'!$I$6:$M$14,4,0))</f>
        <v>0</v>
      </c>
      <c r="Y260" s="62">
        <f>$J260+$K260+$L260+$M260+$N260+$O260+$P260+$Q260+$R260+IF(ISBLANK($E260),0,$F260*(1-VLOOKUP($E260,'INFO_Materials recyclability'!$I$6:$M$14,4,0)))</f>
        <v>0</v>
      </c>
      <c r="Z260" s="62">
        <f>$G260+$H260+$I260+$J260+IF(ISBLANK($E260),0,$F260*VLOOKUP($E260,'INFO_Materials recyclability'!$I$6:$M$14,5,0))</f>
        <v>0</v>
      </c>
      <c r="AA260" s="62">
        <f>$K260+$L260+$M260+$N260+$O260+$P260+$Q260+$R260+IF(ISBLANK($E260),0,$F260*(1-VLOOKUP($E260,'INFO_Materials recyclability'!$I$6:$M$14,5,0)))</f>
        <v>0</v>
      </c>
    </row>
    <row r="261" spans="2:27" x14ac:dyDescent="0.35">
      <c r="B261" s="5"/>
      <c r="C261" s="5"/>
      <c r="D261" s="26"/>
      <c r="E261" s="51"/>
      <c r="F261" s="53"/>
      <c r="G261" s="49"/>
      <c r="H261" s="49"/>
      <c r="I261" s="49"/>
      <c r="J261" s="49"/>
      <c r="K261" s="49"/>
      <c r="L261" s="49"/>
      <c r="M261" s="49"/>
      <c r="N261" s="49"/>
      <c r="O261" s="49"/>
      <c r="P261" s="56"/>
      <c r="Q261" s="70"/>
      <c r="R261" s="61"/>
      <c r="T261" s="62">
        <f>$G261+$H261+$L261+IF(ISBLANK($E261),0,$F261*VLOOKUP($E261,'INFO_Materials recyclability'!$I$6:$M$14,2,0))</f>
        <v>0</v>
      </c>
      <c r="U261" s="62">
        <f>$I261+$J261+$K261+$M261+$N261+$O261+$P261+$Q261+$R261+IF(ISBLANK($E261),0,$F261*(1-VLOOKUP($E261,'INFO_Materials recyclability'!$I$6:$M$14,2,0)))</f>
        <v>0</v>
      </c>
      <c r="V261" s="62">
        <f>$G261+$H261+$K261+IF(ISBLANK($E261),0,$F261*VLOOKUP($E261,'INFO_Materials recyclability'!$I$6:$M$14,3,0))</f>
        <v>0</v>
      </c>
      <c r="W261" s="62">
        <f>$I261+$J261+$L261+$M261+$N261+$O261+$P261+$Q261+$R261+IF(ISBLANK($E261),0,$F261*(1-VLOOKUP($E261,'INFO_Materials recyclability'!$I$6:$M$14,3,0)))</f>
        <v>0</v>
      </c>
      <c r="X261" s="62">
        <f>$G261+$H261+$I261+IF(ISBLANK($E261),0,$F261*VLOOKUP($E261,'INFO_Materials recyclability'!$I$6:$M$14,4,0))</f>
        <v>0</v>
      </c>
      <c r="Y261" s="62">
        <f>$J261+$K261+$L261+$M261+$N261+$O261+$P261+$Q261+$R261+IF(ISBLANK($E261),0,$F261*(1-VLOOKUP($E261,'INFO_Materials recyclability'!$I$6:$M$14,4,0)))</f>
        <v>0</v>
      </c>
      <c r="Z261" s="62">
        <f>$G261+$H261+$I261+$J261+IF(ISBLANK($E261),0,$F261*VLOOKUP($E261,'INFO_Materials recyclability'!$I$6:$M$14,5,0))</f>
        <v>0</v>
      </c>
      <c r="AA261" s="62">
        <f>$K261+$L261+$M261+$N261+$O261+$P261+$Q261+$R261+IF(ISBLANK($E261),0,$F261*(1-VLOOKUP($E261,'INFO_Materials recyclability'!$I$6:$M$14,5,0)))</f>
        <v>0</v>
      </c>
    </row>
    <row r="262" spans="2:27" x14ac:dyDescent="0.35">
      <c r="B262" s="5"/>
      <c r="C262" s="5"/>
      <c r="D262" s="26"/>
      <c r="E262" s="51"/>
      <c r="F262" s="53"/>
      <c r="G262" s="49"/>
      <c r="H262" s="49"/>
      <c r="I262" s="49"/>
      <c r="J262" s="49"/>
      <c r="K262" s="49"/>
      <c r="L262" s="49"/>
      <c r="M262" s="49"/>
      <c r="N262" s="49"/>
      <c r="O262" s="49"/>
      <c r="P262" s="56"/>
      <c r="Q262" s="70"/>
      <c r="R262" s="61"/>
      <c r="T262" s="62">
        <f>$G262+$H262+$L262+IF(ISBLANK($E262),0,$F262*VLOOKUP($E262,'INFO_Materials recyclability'!$I$6:$M$14,2,0))</f>
        <v>0</v>
      </c>
      <c r="U262" s="62">
        <f>$I262+$J262+$K262+$M262+$N262+$O262+$P262+$Q262+$R262+IF(ISBLANK($E262),0,$F262*(1-VLOOKUP($E262,'INFO_Materials recyclability'!$I$6:$M$14,2,0)))</f>
        <v>0</v>
      </c>
      <c r="V262" s="62">
        <f>$G262+$H262+$K262+IF(ISBLANK($E262),0,$F262*VLOOKUP($E262,'INFO_Materials recyclability'!$I$6:$M$14,3,0))</f>
        <v>0</v>
      </c>
      <c r="W262" s="62">
        <f>$I262+$J262+$L262+$M262+$N262+$O262+$P262+$Q262+$R262+IF(ISBLANK($E262),0,$F262*(1-VLOOKUP($E262,'INFO_Materials recyclability'!$I$6:$M$14,3,0)))</f>
        <v>0</v>
      </c>
      <c r="X262" s="62">
        <f>$G262+$H262+$I262+IF(ISBLANK($E262),0,$F262*VLOOKUP($E262,'INFO_Materials recyclability'!$I$6:$M$14,4,0))</f>
        <v>0</v>
      </c>
      <c r="Y262" s="62">
        <f>$J262+$K262+$L262+$M262+$N262+$O262+$P262+$Q262+$R262+IF(ISBLANK($E262),0,$F262*(1-VLOOKUP($E262,'INFO_Materials recyclability'!$I$6:$M$14,4,0)))</f>
        <v>0</v>
      </c>
      <c r="Z262" s="62">
        <f>$G262+$H262+$I262+$J262+IF(ISBLANK($E262),0,$F262*VLOOKUP($E262,'INFO_Materials recyclability'!$I$6:$M$14,5,0))</f>
        <v>0</v>
      </c>
      <c r="AA262" s="62">
        <f>$K262+$L262+$M262+$N262+$O262+$P262+$Q262+$R262+IF(ISBLANK($E262),0,$F262*(1-VLOOKUP($E262,'INFO_Materials recyclability'!$I$6:$M$14,5,0)))</f>
        <v>0</v>
      </c>
    </row>
    <row r="263" spans="2:27" x14ac:dyDescent="0.35">
      <c r="B263" s="5"/>
      <c r="C263" s="5"/>
      <c r="D263" s="26"/>
      <c r="E263" s="51"/>
      <c r="F263" s="53"/>
      <c r="G263" s="49"/>
      <c r="H263" s="49"/>
      <c r="I263" s="49"/>
      <c r="J263" s="49"/>
      <c r="K263" s="49"/>
      <c r="L263" s="49"/>
      <c r="M263" s="49"/>
      <c r="N263" s="49"/>
      <c r="O263" s="49"/>
      <c r="P263" s="56"/>
      <c r="Q263" s="70"/>
      <c r="R263" s="61"/>
      <c r="T263" s="62">
        <f>$G263+$H263+$L263+IF(ISBLANK($E263),0,$F263*VLOOKUP($E263,'INFO_Materials recyclability'!$I$6:$M$14,2,0))</f>
        <v>0</v>
      </c>
      <c r="U263" s="62">
        <f>$I263+$J263+$K263+$M263+$N263+$O263+$P263+$Q263+$R263+IF(ISBLANK($E263),0,$F263*(1-VLOOKUP($E263,'INFO_Materials recyclability'!$I$6:$M$14,2,0)))</f>
        <v>0</v>
      </c>
      <c r="V263" s="62">
        <f>$G263+$H263+$K263+IF(ISBLANK($E263),0,$F263*VLOOKUP($E263,'INFO_Materials recyclability'!$I$6:$M$14,3,0))</f>
        <v>0</v>
      </c>
      <c r="W263" s="62">
        <f>$I263+$J263+$L263+$M263+$N263+$O263+$P263+$Q263+$R263+IF(ISBLANK($E263),0,$F263*(1-VLOOKUP($E263,'INFO_Materials recyclability'!$I$6:$M$14,3,0)))</f>
        <v>0</v>
      </c>
      <c r="X263" s="62">
        <f>$G263+$H263+$I263+IF(ISBLANK($E263),0,$F263*VLOOKUP($E263,'INFO_Materials recyclability'!$I$6:$M$14,4,0))</f>
        <v>0</v>
      </c>
      <c r="Y263" s="62">
        <f>$J263+$K263+$L263+$M263+$N263+$O263+$P263+$Q263+$R263+IF(ISBLANK($E263),0,$F263*(1-VLOOKUP($E263,'INFO_Materials recyclability'!$I$6:$M$14,4,0)))</f>
        <v>0</v>
      </c>
      <c r="Z263" s="62">
        <f>$G263+$H263+$I263+$J263+IF(ISBLANK($E263),0,$F263*VLOOKUP($E263,'INFO_Materials recyclability'!$I$6:$M$14,5,0))</f>
        <v>0</v>
      </c>
      <c r="AA263" s="62">
        <f>$K263+$L263+$M263+$N263+$O263+$P263+$Q263+$R263+IF(ISBLANK($E263),0,$F263*(1-VLOOKUP($E263,'INFO_Materials recyclability'!$I$6:$M$14,5,0)))</f>
        <v>0</v>
      </c>
    </row>
    <row r="264" spans="2:27" x14ac:dyDescent="0.35">
      <c r="B264" s="5"/>
      <c r="C264" s="5"/>
      <c r="D264" s="26"/>
      <c r="E264" s="51"/>
      <c r="F264" s="53"/>
      <c r="G264" s="49"/>
      <c r="H264" s="49"/>
      <c r="I264" s="49"/>
      <c r="J264" s="49"/>
      <c r="K264" s="49"/>
      <c r="L264" s="49"/>
      <c r="M264" s="49"/>
      <c r="N264" s="49"/>
      <c r="O264" s="49"/>
      <c r="P264" s="56"/>
      <c r="Q264" s="70"/>
      <c r="R264" s="61"/>
      <c r="T264" s="62">
        <f>$G264+$H264+$L264+IF(ISBLANK($E264),0,$F264*VLOOKUP($E264,'INFO_Materials recyclability'!$I$6:$M$14,2,0))</f>
        <v>0</v>
      </c>
      <c r="U264" s="62">
        <f>$I264+$J264+$K264+$M264+$N264+$O264+$P264+$Q264+$R264+IF(ISBLANK($E264),0,$F264*(1-VLOOKUP($E264,'INFO_Materials recyclability'!$I$6:$M$14,2,0)))</f>
        <v>0</v>
      </c>
      <c r="V264" s="62">
        <f>$G264+$H264+$K264+IF(ISBLANK($E264),0,$F264*VLOOKUP($E264,'INFO_Materials recyclability'!$I$6:$M$14,3,0))</f>
        <v>0</v>
      </c>
      <c r="W264" s="62">
        <f>$I264+$J264+$L264+$M264+$N264+$O264+$P264+$Q264+$R264+IF(ISBLANK($E264),0,$F264*(1-VLOOKUP($E264,'INFO_Materials recyclability'!$I$6:$M$14,3,0)))</f>
        <v>0</v>
      </c>
      <c r="X264" s="62">
        <f>$G264+$H264+$I264+IF(ISBLANK($E264),0,$F264*VLOOKUP($E264,'INFO_Materials recyclability'!$I$6:$M$14,4,0))</f>
        <v>0</v>
      </c>
      <c r="Y264" s="62">
        <f>$J264+$K264+$L264+$M264+$N264+$O264+$P264+$Q264+$R264+IF(ISBLANK($E264),0,$F264*(1-VLOOKUP($E264,'INFO_Materials recyclability'!$I$6:$M$14,4,0)))</f>
        <v>0</v>
      </c>
      <c r="Z264" s="62">
        <f>$G264+$H264+$I264+$J264+IF(ISBLANK($E264),0,$F264*VLOOKUP($E264,'INFO_Materials recyclability'!$I$6:$M$14,5,0))</f>
        <v>0</v>
      </c>
      <c r="AA264" s="62">
        <f>$K264+$L264+$M264+$N264+$O264+$P264+$Q264+$R264+IF(ISBLANK($E264),0,$F264*(1-VLOOKUP($E264,'INFO_Materials recyclability'!$I$6:$M$14,5,0)))</f>
        <v>0</v>
      </c>
    </row>
    <row r="265" spans="2:27" x14ac:dyDescent="0.35">
      <c r="B265" s="5"/>
      <c r="C265" s="5"/>
      <c r="D265" s="26"/>
      <c r="E265" s="51"/>
      <c r="F265" s="53"/>
      <c r="G265" s="49"/>
      <c r="H265" s="49"/>
      <c r="I265" s="49"/>
      <c r="J265" s="49"/>
      <c r="K265" s="49"/>
      <c r="L265" s="49"/>
      <c r="M265" s="49"/>
      <c r="N265" s="49"/>
      <c r="O265" s="49"/>
      <c r="P265" s="56"/>
      <c r="Q265" s="70"/>
      <c r="R265" s="61"/>
      <c r="T265" s="62">
        <f>$G265+$H265+$L265+IF(ISBLANK($E265),0,$F265*VLOOKUP($E265,'INFO_Materials recyclability'!$I$6:$M$14,2,0))</f>
        <v>0</v>
      </c>
      <c r="U265" s="62">
        <f>$I265+$J265+$K265+$M265+$N265+$O265+$P265+$Q265+$R265+IF(ISBLANK($E265),0,$F265*(1-VLOOKUP($E265,'INFO_Materials recyclability'!$I$6:$M$14,2,0)))</f>
        <v>0</v>
      </c>
      <c r="V265" s="62">
        <f>$G265+$H265+$K265+IF(ISBLANK($E265),0,$F265*VLOOKUP($E265,'INFO_Materials recyclability'!$I$6:$M$14,3,0))</f>
        <v>0</v>
      </c>
      <c r="W265" s="62">
        <f>$I265+$J265+$L265+$M265+$N265+$O265+$P265+$Q265+$R265+IF(ISBLANK($E265),0,$F265*(1-VLOOKUP($E265,'INFO_Materials recyclability'!$I$6:$M$14,3,0)))</f>
        <v>0</v>
      </c>
      <c r="X265" s="62">
        <f>$G265+$H265+$I265+IF(ISBLANK($E265),0,$F265*VLOOKUP($E265,'INFO_Materials recyclability'!$I$6:$M$14,4,0))</f>
        <v>0</v>
      </c>
      <c r="Y265" s="62">
        <f>$J265+$K265+$L265+$M265+$N265+$O265+$P265+$Q265+$R265+IF(ISBLANK($E265),0,$F265*(1-VLOOKUP($E265,'INFO_Materials recyclability'!$I$6:$M$14,4,0)))</f>
        <v>0</v>
      </c>
      <c r="Z265" s="62">
        <f>$G265+$H265+$I265+$J265+IF(ISBLANK($E265),0,$F265*VLOOKUP($E265,'INFO_Materials recyclability'!$I$6:$M$14,5,0))</f>
        <v>0</v>
      </c>
      <c r="AA265" s="62">
        <f>$K265+$L265+$M265+$N265+$O265+$P265+$Q265+$R265+IF(ISBLANK($E265),0,$F265*(1-VLOOKUP($E265,'INFO_Materials recyclability'!$I$6:$M$14,5,0)))</f>
        <v>0</v>
      </c>
    </row>
    <row r="266" spans="2:27" x14ac:dyDescent="0.35">
      <c r="B266" s="5"/>
      <c r="C266" s="5"/>
      <c r="D266" s="26"/>
      <c r="E266" s="51"/>
      <c r="F266" s="53"/>
      <c r="G266" s="49"/>
      <c r="H266" s="49"/>
      <c r="I266" s="49"/>
      <c r="J266" s="49"/>
      <c r="K266" s="49"/>
      <c r="L266" s="49"/>
      <c r="M266" s="49"/>
      <c r="N266" s="49"/>
      <c r="O266" s="49"/>
      <c r="P266" s="56"/>
      <c r="Q266" s="70"/>
      <c r="R266" s="61"/>
      <c r="T266" s="62">
        <f>$G266+$H266+$L266+IF(ISBLANK($E266),0,$F266*VLOOKUP($E266,'INFO_Materials recyclability'!$I$6:$M$14,2,0))</f>
        <v>0</v>
      </c>
      <c r="U266" s="62">
        <f>$I266+$J266+$K266+$M266+$N266+$O266+$P266+$Q266+$R266+IF(ISBLANK($E266),0,$F266*(1-VLOOKUP($E266,'INFO_Materials recyclability'!$I$6:$M$14,2,0)))</f>
        <v>0</v>
      </c>
      <c r="V266" s="62">
        <f>$G266+$H266+$K266+IF(ISBLANK($E266),0,$F266*VLOOKUP($E266,'INFO_Materials recyclability'!$I$6:$M$14,3,0))</f>
        <v>0</v>
      </c>
      <c r="W266" s="62">
        <f>$I266+$J266+$L266+$M266+$N266+$O266+$P266+$Q266+$R266+IF(ISBLANK($E266),0,$F266*(1-VLOOKUP($E266,'INFO_Materials recyclability'!$I$6:$M$14,3,0)))</f>
        <v>0</v>
      </c>
      <c r="X266" s="62">
        <f>$G266+$H266+$I266+IF(ISBLANK($E266),0,$F266*VLOOKUP($E266,'INFO_Materials recyclability'!$I$6:$M$14,4,0))</f>
        <v>0</v>
      </c>
      <c r="Y266" s="62">
        <f>$J266+$K266+$L266+$M266+$N266+$O266+$P266+$Q266+$R266+IF(ISBLANK($E266),0,$F266*(1-VLOOKUP($E266,'INFO_Materials recyclability'!$I$6:$M$14,4,0)))</f>
        <v>0</v>
      </c>
      <c r="Z266" s="62">
        <f>$G266+$H266+$I266+$J266+IF(ISBLANK($E266),0,$F266*VLOOKUP($E266,'INFO_Materials recyclability'!$I$6:$M$14,5,0))</f>
        <v>0</v>
      </c>
      <c r="AA266" s="62">
        <f>$K266+$L266+$M266+$N266+$O266+$P266+$Q266+$R266+IF(ISBLANK($E266),0,$F266*(1-VLOOKUP($E266,'INFO_Materials recyclability'!$I$6:$M$14,5,0)))</f>
        <v>0</v>
      </c>
    </row>
    <row r="267" spans="2:27" x14ac:dyDescent="0.35">
      <c r="B267" s="5"/>
      <c r="C267" s="5"/>
      <c r="D267" s="26"/>
      <c r="E267" s="51"/>
      <c r="F267" s="53"/>
      <c r="G267" s="49"/>
      <c r="H267" s="49"/>
      <c r="I267" s="49"/>
      <c r="J267" s="49"/>
      <c r="K267" s="49"/>
      <c r="L267" s="49"/>
      <c r="M267" s="49"/>
      <c r="N267" s="49"/>
      <c r="O267" s="49"/>
      <c r="P267" s="56"/>
      <c r="Q267" s="70"/>
      <c r="R267" s="61"/>
      <c r="T267" s="62">
        <f>$G267+$H267+$L267+IF(ISBLANK($E267),0,$F267*VLOOKUP($E267,'INFO_Materials recyclability'!$I$6:$M$14,2,0))</f>
        <v>0</v>
      </c>
      <c r="U267" s="62">
        <f>$I267+$J267+$K267+$M267+$N267+$O267+$P267+$Q267+$R267+IF(ISBLANK($E267),0,$F267*(1-VLOOKUP($E267,'INFO_Materials recyclability'!$I$6:$M$14,2,0)))</f>
        <v>0</v>
      </c>
      <c r="V267" s="62">
        <f>$G267+$H267+$K267+IF(ISBLANK($E267),0,$F267*VLOOKUP($E267,'INFO_Materials recyclability'!$I$6:$M$14,3,0))</f>
        <v>0</v>
      </c>
      <c r="W267" s="62">
        <f>$I267+$J267+$L267+$M267+$N267+$O267+$P267+$Q267+$R267+IF(ISBLANK($E267),0,$F267*(1-VLOOKUP($E267,'INFO_Materials recyclability'!$I$6:$M$14,3,0)))</f>
        <v>0</v>
      </c>
      <c r="X267" s="62">
        <f>$G267+$H267+$I267+IF(ISBLANK($E267),0,$F267*VLOOKUP($E267,'INFO_Materials recyclability'!$I$6:$M$14,4,0))</f>
        <v>0</v>
      </c>
      <c r="Y267" s="62">
        <f>$J267+$K267+$L267+$M267+$N267+$O267+$P267+$Q267+$R267+IF(ISBLANK($E267),0,$F267*(1-VLOOKUP($E267,'INFO_Materials recyclability'!$I$6:$M$14,4,0)))</f>
        <v>0</v>
      </c>
      <c r="Z267" s="62">
        <f>$G267+$H267+$I267+$J267+IF(ISBLANK($E267),0,$F267*VLOOKUP($E267,'INFO_Materials recyclability'!$I$6:$M$14,5,0))</f>
        <v>0</v>
      </c>
      <c r="AA267" s="62">
        <f>$K267+$L267+$M267+$N267+$O267+$P267+$Q267+$R267+IF(ISBLANK($E267),0,$F267*(1-VLOOKUP($E267,'INFO_Materials recyclability'!$I$6:$M$14,5,0)))</f>
        <v>0</v>
      </c>
    </row>
    <row r="268" spans="2:27" x14ac:dyDescent="0.35">
      <c r="B268" s="5"/>
      <c r="C268" s="5"/>
      <c r="D268" s="26"/>
      <c r="E268" s="51"/>
      <c r="F268" s="53"/>
      <c r="G268" s="49"/>
      <c r="H268" s="49"/>
      <c r="I268" s="49"/>
      <c r="J268" s="49"/>
      <c r="K268" s="49"/>
      <c r="L268" s="49"/>
      <c r="M268" s="49"/>
      <c r="N268" s="49"/>
      <c r="O268" s="49"/>
      <c r="P268" s="56"/>
      <c r="Q268" s="70"/>
      <c r="R268" s="61"/>
      <c r="T268" s="62">
        <f>$G268+$H268+$L268+IF(ISBLANK($E268),0,$F268*VLOOKUP($E268,'INFO_Materials recyclability'!$I$6:$M$14,2,0))</f>
        <v>0</v>
      </c>
      <c r="U268" s="62">
        <f>$I268+$J268+$K268+$M268+$N268+$O268+$P268+$Q268+$R268+IF(ISBLANK($E268),0,$F268*(1-VLOOKUP($E268,'INFO_Materials recyclability'!$I$6:$M$14,2,0)))</f>
        <v>0</v>
      </c>
      <c r="V268" s="62">
        <f>$G268+$H268+$K268+IF(ISBLANK($E268),0,$F268*VLOOKUP($E268,'INFO_Materials recyclability'!$I$6:$M$14,3,0))</f>
        <v>0</v>
      </c>
      <c r="W268" s="62">
        <f>$I268+$J268+$L268+$M268+$N268+$O268+$P268+$Q268+$R268+IF(ISBLANK($E268),0,$F268*(1-VLOOKUP($E268,'INFO_Materials recyclability'!$I$6:$M$14,3,0)))</f>
        <v>0</v>
      </c>
      <c r="X268" s="62">
        <f>$G268+$H268+$I268+IF(ISBLANK($E268),0,$F268*VLOOKUP($E268,'INFO_Materials recyclability'!$I$6:$M$14,4,0))</f>
        <v>0</v>
      </c>
      <c r="Y268" s="62">
        <f>$J268+$K268+$L268+$M268+$N268+$O268+$P268+$Q268+$R268+IF(ISBLANK($E268),0,$F268*(1-VLOOKUP($E268,'INFO_Materials recyclability'!$I$6:$M$14,4,0)))</f>
        <v>0</v>
      </c>
      <c r="Z268" s="62">
        <f>$G268+$H268+$I268+$J268+IF(ISBLANK($E268),0,$F268*VLOOKUP($E268,'INFO_Materials recyclability'!$I$6:$M$14,5,0))</f>
        <v>0</v>
      </c>
      <c r="AA268" s="62">
        <f>$K268+$L268+$M268+$N268+$O268+$P268+$Q268+$R268+IF(ISBLANK($E268),0,$F268*(1-VLOOKUP($E268,'INFO_Materials recyclability'!$I$6:$M$14,5,0)))</f>
        <v>0</v>
      </c>
    </row>
    <row r="269" spans="2:27" x14ac:dyDescent="0.35">
      <c r="B269" s="5"/>
      <c r="C269" s="5"/>
      <c r="D269" s="26"/>
      <c r="E269" s="51"/>
      <c r="F269" s="53"/>
      <c r="G269" s="49"/>
      <c r="H269" s="49"/>
      <c r="I269" s="49"/>
      <c r="J269" s="49"/>
      <c r="K269" s="49"/>
      <c r="L269" s="49"/>
      <c r="M269" s="49"/>
      <c r="N269" s="49"/>
      <c r="O269" s="49"/>
      <c r="P269" s="56"/>
      <c r="Q269" s="70"/>
      <c r="R269" s="61"/>
      <c r="T269" s="62">
        <f>$G269+$H269+$L269+IF(ISBLANK($E269),0,$F269*VLOOKUP($E269,'INFO_Materials recyclability'!$I$6:$M$14,2,0))</f>
        <v>0</v>
      </c>
      <c r="U269" s="62">
        <f>$I269+$J269+$K269+$M269+$N269+$O269+$P269+$Q269+$R269+IF(ISBLANK($E269),0,$F269*(1-VLOOKUP($E269,'INFO_Materials recyclability'!$I$6:$M$14,2,0)))</f>
        <v>0</v>
      </c>
      <c r="V269" s="62">
        <f>$G269+$H269+$K269+IF(ISBLANK($E269),0,$F269*VLOOKUP($E269,'INFO_Materials recyclability'!$I$6:$M$14,3,0))</f>
        <v>0</v>
      </c>
      <c r="W269" s="62">
        <f>$I269+$J269+$L269+$M269+$N269+$O269+$P269+$Q269+$R269+IF(ISBLANK($E269),0,$F269*(1-VLOOKUP($E269,'INFO_Materials recyclability'!$I$6:$M$14,3,0)))</f>
        <v>0</v>
      </c>
      <c r="X269" s="62">
        <f>$G269+$H269+$I269+IF(ISBLANK($E269),0,$F269*VLOOKUP($E269,'INFO_Materials recyclability'!$I$6:$M$14,4,0))</f>
        <v>0</v>
      </c>
      <c r="Y269" s="62">
        <f>$J269+$K269+$L269+$M269+$N269+$O269+$P269+$Q269+$R269+IF(ISBLANK($E269),0,$F269*(1-VLOOKUP($E269,'INFO_Materials recyclability'!$I$6:$M$14,4,0)))</f>
        <v>0</v>
      </c>
      <c r="Z269" s="62">
        <f>$G269+$H269+$I269+$J269+IF(ISBLANK($E269),0,$F269*VLOOKUP($E269,'INFO_Materials recyclability'!$I$6:$M$14,5,0))</f>
        <v>0</v>
      </c>
      <c r="AA269" s="62">
        <f>$K269+$L269+$M269+$N269+$O269+$P269+$Q269+$R269+IF(ISBLANK($E269),0,$F269*(1-VLOOKUP($E269,'INFO_Materials recyclability'!$I$6:$M$14,5,0)))</f>
        <v>0</v>
      </c>
    </row>
    <row r="270" spans="2:27" x14ac:dyDescent="0.35">
      <c r="B270" s="5"/>
      <c r="C270" s="5"/>
      <c r="D270" s="26"/>
      <c r="E270" s="51"/>
      <c r="F270" s="53"/>
      <c r="G270" s="49"/>
      <c r="H270" s="49"/>
      <c r="I270" s="49"/>
      <c r="J270" s="49"/>
      <c r="K270" s="49"/>
      <c r="L270" s="49"/>
      <c r="M270" s="49"/>
      <c r="N270" s="49"/>
      <c r="O270" s="49"/>
      <c r="P270" s="56"/>
      <c r="Q270" s="70"/>
      <c r="R270" s="61"/>
      <c r="T270" s="62">
        <f>$G270+$H270+$L270+IF(ISBLANK($E270),0,$F270*VLOOKUP($E270,'INFO_Materials recyclability'!$I$6:$M$14,2,0))</f>
        <v>0</v>
      </c>
      <c r="U270" s="62">
        <f>$I270+$J270+$K270+$M270+$N270+$O270+$P270+$Q270+$R270+IF(ISBLANK($E270),0,$F270*(1-VLOOKUP($E270,'INFO_Materials recyclability'!$I$6:$M$14,2,0)))</f>
        <v>0</v>
      </c>
      <c r="V270" s="62">
        <f>$G270+$H270+$K270+IF(ISBLANK($E270),0,$F270*VLOOKUP($E270,'INFO_Materials recyclability'!$I$6:$M$14,3,0))</f>
        <v>0</v>
      </c>
      <c r="W270" s="62">
        <f>$I270+$J270+$L270+$M270+$N270+$O270+$P270+$Q270+$R270+IF(ISBLANK($E270),0,$F270*(1-VLOOKUP($E270,'INFO_Materials recyclability'!$I$6:$M$14,3,0)))</f>
        <v>0</v>
      </c>
      <c r="X270" s="62">
        <f>$G270+$H270+$I270+IF(ISBLANK($E270),0,$F270*VLOOKUP($E270,'INFO_Materials recyclability'!$I$6:$M$14,4,0))</f>
        <v>0</v>
      </c>
      <c r="Y270" s="62">
        <f>$J270+$K270+$L270+$M270+$N270+$O270+$P270+$Q270+$R270+IF(ISBLANK($E270),0,$F270*(1-VLOOKUP($E270,'INFO_Materials recyclability'!$I$6:$M$14,4,0)))</f>
        <v>0</v>
      </c>
      <c r="Z270" s="62">
        <f>$G270+$H270+$I270+$J270+IF(ISBLANK($E270),0,$F270*VLOOKUP($E270,'INFO_Materials recyclability'!$I$6:$M$14,5,0))</f>
        <v>0</v>
      </c>
      <c r="AA270" s="62">
        <f>$K270+$L270+$M270+$N270+$O270+$P270+$Q270+$R270+IF(ISBLANK($E270),0,$F270*(1-VLOOKUP($E270,'INFO_Materials recyclability'!$I$6:$M$14,5,0)))</f>
        <v>0</v>
      </c>
    </row>
    <row r="271" spans="2:27" x14ac:dyDescent="0.35">
      <c r="B271" s="5"/>
      <c r="C271" s="5"/>
      <c r="D271" s="26"/>
      <c r="E271" s="51"/>
      <c r="F271" s="53"/>
      <c r="G271" s="49"/>
      <c r="H271" s="49"/>
      <c r="I271" s="49"/>
      <c r="J271" s="49"/>
      <c r="K271" s="49"/>
      <c r="L271" s="49"/>
      <c r="M271" s="49"/>
      <c r="N271" s="49"/>
      <c r="O271" s="49"/>
      <c r="P271" s="56"/>
      <c r="Q271" s="70"/>
      <c r="R271" s="61"/>
      <c r="T271" s="62">
        <f>$G271+$H271+$L271+IF(ISBLANK($E271),0,$F271*VLOOKUP($E271,'INFO_Materials recyclability'!$I$6:$M$14,2,0))</f>
        <v>0</v>
      </c>
      <c r="U271" s="62">
        <f>$I271+$J271+$K271+$M271+$N271+$O271+$P271+$Q271+$R271+IF(ISBLANK($E271),0,$F271*(1-VLOOKUP($E271,'INFO_Materials recyclability'!$I$6:$M$14,2,0)))</f>
        <v>0</v>
      </c>
      <c r="V271" s="62">
        <f>$G271+$H271+$K271+IF(ISBLANK($E271),0,$F271*VLOOKUP($E271,'INFO_Materials recyclability'!$I$6:$M$14,3,0))</f>
        <v>0</v>
      </c>
      <c r="W271" s="62">
        <f>$I271+$J271+$L271+$M271+$N271+$O271+$P271+$Q271+$R271+IF(ISBLANK($E271),0,$F271*(1-VLOOKUP($E271,'INFO_Materials recyclability'!$I$6:$M$14,3,0)))</f>
        <v>0</v>
      </c>
      <c r="X271" s="62">
        <f>$G271+$H271+$I271+IF(ISBLANK($E271),0,$F271*VLOOKUP($E271,'INFO_Materials recyclability'!$I$6:$M$14,4,0))</f>
        <v>0</v>
      </c>
      <c r="Y271" s="62">
        <f>$J271+$K271+$L271+$M271+$N271+$O271+$P271+$Q271+$R271+IF(ISBLANK($E271),0,$F271*(1-VLOOKUP($E271,'INFO_Materials recyclability'!$I$6:$M$14,4,0)))</f>
        <v>0</v>
      </c>
      <c r="Z271" s="62">
        <f>$G271+$H271+$I271+$J271+IF(ISBLANK($E271),0,$F271*VLOOKUP($E271,'INFO_Materials recyclability'!$I$6:$M$14,5,0))</f>
        <v>0</v>
      </c>
      <c r="AA271" s="62">
        <f>$K271+$L271+$M271+$N271+$O271+$P271+$Q271+$R271+IF(ISBLANK($E271),0,$F271*(1-VLOOKUP($E271,'INFO_Materials recyclability'!$I$6:$M$14,5,0)))</f>
        <v>0</v>
      </c>
    </row>
    <row r="272" spans="2:27" x14ac:dyDescent="0.35">
      <c r="B272" s="5"/>
      <c r="C272" s="5"/>
      <c r="D272" s="26"/>
      <c r="E272" s="51"/>
      <c r="F272" s="53"/>
      <c r="G272" s="49"/>
      <c r="H272" s="49"/>
      <c r="I272" s="49"/>
      <c r="J272" s="49"/>
      <c r="K272" s="49"/>
      <c r="L272" s="49"/>
      <c r="M272" s="49"/>
      <c r="N272" s="49"/>
      <c r="O272" s="49"/>
      <c r="P272" s="56"/>
      <c r="Q272" s="70"/>
      <c r="R272" s="61"/>
      <c r="T272" s="62">
        <f>$G272+$H272+$L272+IF(ISBLANK($E272),0,$F272*VLOOKUP($E272,'INFO_Materials recyclability'!$I$6:$M$14,2,0))</f>
        <v>0</v>
      </c>
      <c r="U272" s="62">
        <f>$I272+$J272+$K272+$M272+$N272+$O272+$P272+$Q272+$R272+IF(ISBLANK($E272),0,$F272*(1-VLOOKUP($E272,'INFO_Materials recyclability'!$I$6:$M$14,2,0)))</f>
        <v>0</v>
      </c>
      <c r="V272" s="62">
        <f>$G272+$H272+$K272+IF(ISBLANK($E272),0,$F272*VLOOKUP($E272,'INFO_Materials recyclability'!$I$6:$M$14,3,0))</f>
        <v>0</v>
      </c>
      <c r="W272" s="62">
        <f>$I272+$J272+$L272+$M272+$N272+$O272+$P272+$Q272+$R272+IF(ISBLANK($E272),0,$F272*(1-VLOOKUP($E272,'INFO_Materials recyclability'!$I$6:$M$14,3,0)))</f>
        <v>0</v>
      </c>
      <c r="X272" s="62">
        <f>$G272+$H272+$I272+IF(ISBLANK($E272),0,$F272*VLOOKUP($E272,'INFO_Materials recyclability'!$I$6:$M$14,4,0))</f>
        <v>0</v>
      </c>
      <c r="Y272" s="62">
        <f>$J272+$K272+$L272+$M272+$N272+$O272+$P272+$Q272+$R272+IF(ISBLANK($E272),0,$F272*(1-VLOOKUP($E272,'INFO_Materials recyclability'!$I$6:$M$14,4,0)))</f>
        <v>0</v>
      </c>
      <c r="Z272" s="62">
        <f>$G272+$H272+$I272+$J272+IF(ISBLANK($E272),0,$F272*VLOOKUP($E272,'INFO_Materials recyclability'!$I$6:$M$14,5,0))</f>
        <v>0</v>
      </c>
      <c r="AA272" s="62">
        <f>$K272+$L272+$M272+$N272+$O272+$P272+$Q272+$R272+IF(ISBLANK($E272),0,$F272*(1-VLOOKUP($E272,'INFO_Materials recyclability'!$I$6:$M$14,5,0)))</f>
        <v>0</v>
      </c>
    </row>
    <row r="273" spans="2:27" x14ac:dyDescent="0.35">
      <c r="B273" s="5"/>
      <c r="C273" s="5"/>
      <c r="D273" s="26"/>
      <c r="E273" s="51"/>
      <c r="F273" s="53"/>
      <c r="G273" s="49"/>
      <c r="H273" s="49"/>
      <c r="I273" s="49"/>
      <c r="J273" s="49"/>
      <c r="K273" s="49"/>
      <c r="L273" s="49"/>
      <c r="M273" s="49"/>
      <c r="N273" s="49"/>
      <c r="O273" s="49"/>
      <c r="P273" s="56"/>
      <c r="Q273" s="70"/>
      <c r="R273" s="61"/>
      <c r="T273" s="62">
        <f>$G273+$H273+$L273+IF(ISBLANK($E273),0,$F273*VLOOKUP($E273,'INFO_Materials recyclability'!$I$6:$M$14,2,0))</f>
        <v>0</v>
      </c>
      <c r="U273" s="62">
        <f>$I273+$J273+$K273+$M273+$N273+$O273+$P273+$Q273+$R273+IF(ISBLANK($E273),0,$F273*(1-VLOOKUP($E273,'INFO_Materials recyclability'!$I$6:$M$14,2,0)))</f>
        <v>0</v>
      </c>
      <c r="V273" s="62">
        <f>$G273+$H273+$K273+IF(ISBLANK($E273),0,$F273*VLOOKUP($E273,'INFO_Materials recyclability'!$I$6:$M$14,3,0))</f>
        <v>0</v>
      </c>
      <c r="W273" s="62">
        <f>$I273+$J273+$L273+$M273+$N273+$O273+$P273+$Q273+$R273+IF(ISBLANK($E273),0,$F273*(1-VLOOKUP($E273,'INFO_Materials recyclability'!$I$6:$M$14,3,0)))</f>
        <v>0</v>
      </c>
      <c r="X273" s="62">
        <f>$G273+$H273+$I273+IF(ISBLANK($E273),0,$F273*VLOOKUP($E273,'INFO_Materials recyclability'!$I$6:$M$14,4,0))</f>
        <v>0</v>
      </c>
      <c r="Y273" s="62">
        <f>$J273+$K273+$L273+$M273+$N273+$O273+$P273+$Q273+$R273+IF(ISBLANK($E273),0,$F273*(1-VLOOKUP($E273,'INFO_Materials recyclability'!$I$6:$M$14,4,0)))</f>
        <v>0</v>
      </c>
      <c r="Z273" s="62">
        <f>$G273+$H273+$I273+$J273+IF(ISBLANK($E273),0,$F273*VLOOKUP($E273,'INFO_Materials recyclability'!$I$6:$M$14,5,0))</f>
        <v>0</v>
      </c>
      <c r="AA273" s="62">
        <f>$K273+$L273+$M273+$N273+$O273+$P273+$Q273+$R273+IF(ISBLANK($E273),0,$F273*(1-VLOOKUP($E273,'INFO_Materials recyclability'!$I$6:$M$14,5,0)))</f>
        <v>0</v>
      </c>
    </row>
    <row r="274" spans="2:27" x14ac:dyDescent="0.35">
      <c r="B274" s="5"/>
      <c r="C274" s="5"/>
      <c r="D274" s="26"/>
      <c r="E274" s="51"/>
      <c r="F274" s="53"/>
      <c r="G274" s="49"/>
      <c r="H274" s="49"/>
      <c r="I274" s="49"/>
      <c r="J274" s="49"/>
      <c r="K274" s="49"/>
      <c r="L274" s="49"/>
      <c r="M274" s="49"/>
      <c r="N274" s="49"/>
      <c r="O274" s="49"/>
      <c r="P274" s="56"/>
      <c r="Q274" s="70"/>
      <c r="R274" s="61"/>
      <c r="T274" s="62">
        <f>$G274+$H274+$L274+IF(ISBLANK($E274),0,$F274*VLOOKUP($E274,'INFO_Materials recyclability'!$I$6:$M$14,2,0))</f>
        <v>0</v>
      </c>
      <c r="U274" s="62">
        <f>$I274+$J274+$K274+$M274+$N274+$O274+$P274+$Q274+$R274+IF(ISBLANK($E274),0,$F274*(1-VLOOKUP($E274,'INFO_Materials recyclability'!$I$6:$M$14,2,0)))</f>
        <v>0</v>
      </c>
      <c r="V274" s="62">
        <f>$G274+$H274+$K274+IF(ISBLANK($E274),0,$F274*VLOOKUP($E274,'INFO_Materials recyclability'!$I$6:$M$14,3,0))</f>
        <v>0</v>
      </c>
      <c r="W274" s="62">
        <f>$I274+$J274+$L274+$M274+$N274+$O274+$P274+$Q274+$R274+IF(ISBLANK($E274),0,$F274*(1-VLOOKUP($E274,'INFO_Materials recyclability'!$I$6:$M$14,3,0)))</f>
        <v>0</v>
      </c>
      <c r="X274" s="62">
        <f>$G274+$H274+$I274+IF(ISBLANK($E274),0,$F274*VLOOKUP($E274,'INFO_Materials recyclability'!$I$6:$M$14,4,0))</f>
        <v>0</v>
      </c>
      <c r="Y274" s="62">
        <f>$J274+$K274+$L274+$M274+$N274+$O274+$P274+$Q274+$R274+IF(ISBLANK($E274),0,$F274*(1-VLOOKUP($E274,'INFO_Materials recyclability'!$I$6:$M$14,4,0)))</f>
        <v>0</v>
      </c>
      <c r="Z274" s="62">
        <f>$G274+$H274+$I274+$J274+IF(ISBLANK($E274),0,$F274*VLOOKUP($E274,'INFO_Materials recyclability'!$I$6:$M$14,5,0))</f>
        <v>0</v>
      </c>
      <c r="AA274" s="62">
        <f>$K274+$L274+$M274+$N274+$O274+$P274+$Q274+$R274+IF(ISBLANK($E274),0,$F274*(1-VLOOKUP($E274,'INFO_Materials recyclability'!$I$6:$M$14,5,0)))</f>
        <v>0</v>
      </c>
    </row>
    <row r="275" spans="2:27" x14ac:dyDescent="0.35">
      <c r="B275" s="5"/>
      <c r="C275" s="5"/>
      <c r="D275" s="26"/>
      <c r="E275" s="51"/>
      <c r="F275" s="53"/>
      <c r="G275" s="49"/>
      <c r="H275" s="49"/>
      <c r="I275" s="49"/>
      <c r="J275" s="49"/>
      <c r="K275" s="49"/>
      <c r="L275" s="49"/>
      <c r="M275" s="49"/>
      <c r="N275" s="49"/>
      <c r="O275" s="49"/>
      <c r="P275" s="56"/>
      <c r="Q275" s="70"/>
      <c r="R275" s="61"/>
      <c r="T275" s="62">
        <f>$G275+$H275+$L275+IF(ISBLANK($E275),0,$F275*VLOOKUP($E275,'INFO_Materials recyclability'!$I$6:$M$14,2,0))</f>
        <v>0</v>
      </c>
      <c r="U275" s="62">
        <f>$I275+$J275+$K275+$M275+$N275+$O275+$P275+$Q275+$R275+IF(ISBLANK($E275),0,$F275*(1-VLOOKUP($E275,'INFO_Materials recyclability'!$I$6:$M$14,2,0)))</f>
        <v>0</v>
      </c>
      <c r="V275" s="62">
        <f>$G275+$H275+$K275+IF(ISBLANK($E275),0,$F275*VLOOKUP($E275,'INFO_Materials recyclability'!$I$6:$M$14,3,0))</f>
        <v>0</v>
      </c>
      <c r="W275" s="62">
        <f>$I275+$J275+$L275+$M275+$N275+$O275+$P275+$Q275+$R275+IF(ISBLANK($E275),0,$F275*(1-VLOOKUP($E275,'INFO_Materials recyclability'!$I$6:$M$14,3,0)))</f>
        <v>0</v>
      </c>
      <c r="X275" s="62">
        <f>$G275+$H275+$I275+IF(ISBLANK($E275),0,$F275*VLOOKUP($E275,'INFO_Materials recyclability'!$I$6:$M$14,4,0))</f>
        <v>0</v>
      </c>
      <c r="Y275" s="62">
        <f>$J275+$K275+$L275+$M275+$N275+$O275+$P275+$Q275+$R275+IF(ISBLANK($E275),0,$F275*(1-VLOOKUP($E275,'INFO_Materials recyclability'!$I$6:$M$14,4,0)))</f>
        <v>0</v>
      </c>
      <c r="Z275" s="62">
        <f>$G275+$H275+$I275+$J275+IF(ISBLANK($E275),0,$F275*VLOOKUP($E275,'INFO_Materials recyclability'!$I$6:$M$14,5,0))</f>
        <v>0</v>
      </c>
      <c r="AA275" s="62">
        <f>$K275+$L275+$M275+$N275+$O275+$P275+$Q275+$R275+IF(ISBLANK($E275),0,$F275*(1-VLOOKUP($E275,'INFO_Materials recyclability'!$I$6:$M$14,5,0)))</f>
        <v>0</v>
      </c>
    </row>
    <row r="276" spans="2:27" x14ac:dyDescent="0.35">
      <c r="B276" s="5"/>
      <c r="C276" s="5"/>
      <c r="D276" s="26"/>
      <c r="E276" s="51"/>
      <c r="F276" s="53"/>
      <c r="G276" s="49"/>
      <c r="H276" s="49"/>
      <c r="I276" s="49"/>
      <c r="J276" s="49"/>
      <c r="K276" s="49"/>
      <c r="L276" s="49"/>
      <c r="M276" s="49"/>
      <c r="N276" s="49"/>
      <c r="O276" s="49"/>
      <c r="P276" s="56"/>
      <c r="Q276" s="70"/>
      <c r="R276" s="61"/>
      <c r="T276" s="62">
        <f>$G276+$H276+$L276+IF(ISBLANK($E276),0,$F276*VLOOKUP($E276,'INFO_Materials recyclability'!$I$6:$M$14,2,0))</f>
        <v>0</v>
      </c>
      <c r="U276" s="62">
        <f>$I276+$J276+$K276+$M276+$N276+$O276+$P276+$Q276+$R276+IF(ISBLANK($E276),0,$F276*(1-VLOOKUP($E276,'INFO_Materials recyclability'!$I$6:$M$14,2,0)))</f>
        <v>0</v>
      </c>
      <c r="V276" s="62">
        <f>$G276+$H276+$K276+IF(ISBLANK($E276),0,$F276*VLOOKUP($E276,'INFO_Materials recyclability'!$I$6:$M$14,3,0))</f>
        <v>0</v>
      </c>
      <c r="W276" s="62">
        <f>$I276+$J276+$L276+$M276+$N276+$O276+$P276+$Q276+$R276+IF(ISBLANK($E276),0,$F276*(1-VLOOKUP($E276,'INFO_Materials recyclability'!$I$6:$M$14,3,0)))</f>
        <v>0</v>
      </c>
      <c r="X276" s="62">
        <f>$G276+$H276+$I276+IF(ISBLANK($E276),0,$F276*VLOOKUP($E276,'INFO_Materials recyclability'!$I$6:$M$14,4,0))</f>
        <v>0</v>
      </c>
      <c r="Y276" s="62">
        <f>$J276+$K276+$L276+$M276+$N276+$O276+$P276+$Q276+$R276+IF(ISBLANK($E276),0,$F276*(1-VLOOKUP($E276,'INFO_Materials recyclability'!$I$6:$M$14,4,0)))</f>
        <v>0</v>
      </c>
      <c r="Z276" s="62">
        <f>$G276+$H276+$I276+$J276+IF(ISBLANK($E276),0,$F276*VLOOKUP($E276,'INFO_Materials recyclability'!$I$6:$M$14,5,0))</f>
        <v>0</v>
      </c>
      <c r="AA276" s="62">
        <f>$K276+$L276+$M276+$N276+$O276+$P276+$Q276+$R276+IF(ISBLANK($E276),0,$F276*(1-VLOOKUP($E276,'INFO_Materials recyclability'!$I$6:$M$14,5,0)))</f>
        <v>0</v>
      </c>
    </row>
    <row r="277" spans="2:27" x14ac:dyDescent="0.35">
      <c r="B277" s="5"/>
      <c r="C277" s="5"/>
      <c r="D277" s="26"/>
      <c r="E277" s="51"/>
      <c r="F277" s="53"/>
      <c r="G277" s="49"/>
      <c r="H277" s="49"/>
      <c r="I277" s="49"/>
      <c r="J277" s="49"/>
      <c r="K277" s="49"/>
      <c r="L277" s="49"/>
      <c r="M277" s="49"/>
      <c r="N277" s="49"/>
      <c r="O277" s="49"/>
      <c r="P277" s="56"/>
      <c r="Q277" s="70"/>
      <c r="R277" s="61"/>
      <c r="T277" s="62">
        <f>$G277+$H277+$L277+IF(ISBLANK($E277),0,$F277*VLOOKUP($E277,'INFO_Materials recyclability'!$I$6:$M$14,2,0))</f>
        <v>0</v>
      </c>
      <c r="U277" s="62">
        <f>$I277+$J277+$K277+$M277+$N277+$O277+$P277+$Q277+$R277+IF(ISBLANK($E277),0,$F277*(1-VLOOKUP($E277,'INFO_Materials recyclability'!$I$6:$M$14,2,0)))</f>
        <v>0</v>
      </c>
      <c r="V277" s="62">
        <f>$G277+$H277+$K277+IF(ISBLANK($E277),0,$F277*VLOOKUP($E277,'INFO_Materials recyclability'!$I$6:$M$14,3,0))</f>
        <v>0</v>
      </c>
      <c r="W277" s="62">
        <f>$I277+$J277+$L277+$M277+$N277+$O277+$P277+$Q277+$R277+IF(ISBLANK($E277),0,$F277*(1-VLOOKUP($E277,'INFO_Materials recyclability'!$I$6:$M$14,3,0)))</f>
        <v>0</v>
      </c>
      <c r="X277" s="62">
        <f>$G277+$H277+$I277+IF(ISBLANK($E277),0,$F277*VLOOKUP($E277,'INFO_Materials recyclability'!$I$6:$M$14,4,0))</f>
        <v>0</v>
      </c>
      <c r="Y277" s="62">
        <f>$J277+$K277+$L277+$M277+$N277+$O277+$P277+$Q277+$R277+IF(ISBLANK($E277),0,$F277*(1-VLOOKUP($E277,'INFO_Materials recyclability'!$I$6:$M$14,4,0)))</f>
        <v>0</v>
      </c>
      <c r="Z277" s="62">
        <f>$G277+$H277+$I277+$J277+IF(ISBLANK($E277),0,$F277*VLOOKUP($E277,'INFO_Materials recyclability'!$I$6:$M$14,5,0))</f>
        <v>0</v>
      </c>
      <c r="AA277" s="62">
        <f>$K277+$L277+$M277+$N277+$O277+$P277+$Q277+$R277+IF(ISBLANK($E277),0,$F277*(1-VLOOKUP($E277,'INFO_Materials recyclability'!$I$6:$M$14,5,0)))</f>
        <v>0</v>
      </c>
    </row>
    <row r="278" spans="2:27" x14ac:dyDescent="0.35">
      <c r="B278" s="5"/>
      <c r="C278" s="5"/>
      <c r="D278" s="26"/>
      <c r="E278" s="51"/>
      <c r="F278" s="53"/>
      <c r="G278" s="49"/>
      <c r="H278" s="49"/>
      <c r="I278" s="49"/>
      <c r="J278" s="49"/>
      <c r="K278" s="49"/>
      <c r="L278" s="49"/>
      <c r="M278" s="49"/>
      <c r="N278" s="49"/>
      <c r="O278" s="49"/>
      <c r="P278" s="56"/>
      <c r="Q278" s="70"/>
      <c r="R278" s="61"/>
      <c r="T278" s="62">
        <f>$G278+$H278+$L278+IF(ISBLANK($E278),0,$F278*VLOOKUP($E278,'INFO_Materials recyclability'!$I$6:$M$14,2,0))</f>
        <v>0</v>
      </c>
      <c r="U278" s="62">
        <f>$I278+$J278+$K278+$M278+$N278+$O278+$P278+$Q278+$R278+IF(ISBLANK($E278),0,$F278*(1-VLOOKUP($E278,'INFO_Materials recyclability'!$I$6:$M$14,2,0)))</f>
        <v>0</v>
      </c>
      <c r="V278" s="62">
        <f>$G278+$H278+$K278+IF(ISBLANK($E278),0,$F278*VLOOKUP($E278,'INFO_Materials recyclability'!$I$6:$M$14,3,0))</f>
        <v>0</v>
      </c>
      <c r="W278" s="62">
        <f>$I278+$J278+$L278+$M278+$N278+$O278+$P278+$Q278+$R278+IF(ISBLANK($E278),0,$F278*(1-VLOOKUP($E278,'INFO_Materials recyclability'!$I$6:$M$14,3,0)))</f>
        <v>0</v>
      </c>
      <c r="X278" s="62">
        <f>$G278+$H278+$I278+IF(ISBLANK($E278),0,$F278*VLOOKUP($E278,'INFO_Materials recyclability'!$I$6:$M$14,4,0))</f>
        <v>0</v>
      </c>
      <c r="Y278" s="62">
        <f>$J278+$K278+$L278+$M278+$N278+$O278+$P278+$Q278+$R278+IF(ISBLANK($E278),0,$F278*(1-VLOOKUP($E278,'INFO_Materials recyclability'!$I$6:$M$14,4,0)))</f>
        <v>0</v>
      </c>
      <c r="Z278" s="62">
        <f>$G278+$H278+$I278+$J278+IF(ISBLANK($E278),0,$F278*VLOOKUP($E278,'INFO_Materials recyclability'!$I$6:$M$14,5,0))</f>
        <v>0</v>
      </c>
      <c r="AA278" s="62">
        <f>$K278+$L278+$M278+$N278+$O278+$P278+$Q278+$R278+IF(ISBLANK($E278),0,$F278*(1-VLOOKUP($E278,'INFO_Materials recyclability'!$I$6:$M$14,5,0)))</f>
        <v>0</v>
      </c>
    </row>
    <row r="279" spans="2:27" x14ac:dyDescent="0.35">
      <c r="B279" s="5"/>
      <c r="C279" s="5"/>
      <c r="D279" s="26"/>
      <c r="E279" s="51"/>
      <c r="F279" s="53"/>
      <c r="G279" s="49"/>
      <c r="H279" s="49"/>
      <c r="I279" s="49"/>
      <c r="J279" s="49"/>
      <c r="K279" s="49"/>
      <c r="L279" s="49"/>
      <c r="M279" s="49"/>
      <c r="N279" s="49"/>
      <c r="O279" s="49"/>
      <c r="P279" s="56"/>
      <c r="Q279" s="70"/>
      <c r="R279" s="61"/>
      <c r="T279" s="62">
        <f>$G279+$H279+$L279+IF(ISBLANK($E279),0,$F279*VLOOKUP($E279,'INFO_Materials recyclability'!$I$6:$M$14,2,0))</f>
        <v>0</v>
      </c>
      <c r="U279" s="62">
        <f>$I279+$J279+$K279+$M279+$N279+$O279+$P279+$Q279+$R279+IF(ISBLANK($E279),0,$F279*(1-VLOOKUP($E279,'INFO_Materials recyclability'!$I$6:$M$14,2,0)))</f>
        <v>0</v>
      </c>
      <c r="V279" s="62">
        <f>$G279+$H279+$K279+IF(ISBLANK($E279),0,$F279*VLOOKUP($E279,'INFO_Materials recyclability'!$I$6:$M$14,3,0))</f>
        <v>0</v>
      </c>
      <c r="W279" s="62">
        <f>$I279+$J279+$L279+$M279+$N279+$O279+$P279+$Q279+$R279+IF(ISBLANK($E279),0,$F279*(1-VLOOKUP($E279,'INFO_Materials recyclability'!$I$6:$M$14,3,0)))</f>
        <v>0</v>
      </c>
      <c r="X279" s="62">
        <f>$G279+$H279+$I279+IF(ISBLANK($E279),0,$F279*VLOOKUP($E279,'INFO_Materials recyclability'!$I$6:$M$14,4,0))</f>
        <v>0</v>
      </c>
      <c r="Y279" s="62">
        <f>$J279+$K279+$L279+$M279+$N279+$O279+$P279+$Q279+$R279+IF(ISBLANK($E279),0,$F279*(1-VLOOKUP($E279,'INFO_Materials recyclability'!$I$6:$M$14,4,0)))</f>
        <v>0</v>
      </c>
      <c r="Z279" s="62">
        <f>$G279+$H279+$I279+$J279+IF(ISBLANK($E279),0,$F279*VLOOKUP($E279,'INFO_Materials recyclability'!$I$6:$M$14,5,0))</f>
        <v>0</v>
      </c>
      <c r="AA279" s="62">
        <f>$K279+$L279+$M279+$N279+$O279+$P279+$Q279+$R279+IF(ISBLANK($E279),0,$F279*(1-VLOOKUP($E279,'INFO_Materials recyclability'!$I$6:$M$14,5,0)))</f>
        <v>0</v>
      </c>
    </row>
    <row r="280" spans="2:27" x14ac:dyDescent="0.35">
      <c r="B280" s="5"/>
      <c r="C280" s="5"/>
      <c r="D280" s="26"/>
      <c r="E280" s="51"/>
      <c r="F280" s="53"/>
      <c r="G280" s="49"/>
      <c r="H280" s="49"/>
      <c r="I280" s="49"/>
      <c r="J280" s="49"/>
      <c r="K280" s="49"/>
      <c r="L280" s="49"/>
      <c r="M280" s="49"/>
      <c r="N280" s="49"/>
      <c r="O280" s="49"/>
      <c r="P280" s="56"/>
      <c r="Q280" s="70"/>
      <c r="R280" s="61"/>
      <c r="T280" s="62">
        <f>$G280+$H280+$L280+IF(ISBLANK($E280),0,$F280*VLOOKUP($E280,'INFO_Materials recyclability'!$I$6:$M$14,2,0))</f>
        <v>0</v>
      </c>
      <c r="U280" s="62">
        <f>$I280+$J280+$K280+$M280+$N280+$O280+$P280+$Q280+$R280+IF(ISBLANK($E280),0,$F280*(1-VLOOKUP($E280,'INFO_Materials recyclability'!$I$6:$M$14,2,0)))</f>
        <v>0</v>
      </c>
      <c r="V280" s="62">
        <f>$G280+$H280+$K280+IF(ISBLANK($E280),0,$F280*VLOOKUP($E280,'INFO_Materials recyclability'!$I$6:$M$14,3,0))</f>
        <v>0</v>
      </c>
      <c r="W280" s="62">
        <f>$I280+$J280+$L280+$M280+$N280+$O280+$P280+$Q280+$R280+IF(ISBLANK($E280),0,$F280*(1-VLOOKUP($E280,'INFO_Materials recyclability'!$I$6:$M$14,3,0)))</f>
        <v>0</v>
      </c>
      <c r="X280" s="62">
        <f>$G280+$H280+$I280+IF(ISBLANK($E280),0,$F280*VLOOKUP($E280,'INFO_Materials recyclability'!$I$6:$M$14,4,0))</f>
        <v>0</v>
      </c>
      <c r="Y280" s="62">
        <f>$J280+$K280+$L280+$M280+$N280+$O280+$P280+$Q280+$R280+IF(ISBLANK($E280),0,$F280*(1-VLOOKUP($E280,'INFO_Materials recyclability'!$I$6:$M$14,4,0)))</f>
        <v>0</v>
      </c>
      <c r="Z280" s="62">
        <f>$G280+$H280+$I280+$J280+IF(ISBLANK($E280),0,$F280*VLOOKUP($E280,'INFO_Materials recyclability'!$I$6:$M$14,5,0))</f>
        <v>0</v>
      </c>
      <c r="AA280" s="62">
        <f>$K280+$L280+$M280+$N280+$O280+$P280+$Q280+$R280+IF(ISBLANK($E280),0,$F280*(1-VLOOKUP($E280,'INFO_Materials recyclability'!$I$6:$M$14,5,0)))</f>
        <v>0</v>
      </c>
    </row>
    <row r="281" spans="2:27" x14ac:dyDescent="0.35">
      <c r="B281" s="5"/>
      <c r="C281" s="5"/>
      <c r="D281" s="26"/>
      <c r="E281" s="51"/>
      <c r="F281" s="53"/>
      <c r="G281" s="49"/>
      <c r="H281" s="49"/>
      <c r="I281" s="49"/>
      <c r="J281" s="49"/>
      <c r="K281" s="49"/>
      <c r="L281" s="49"/>
      <c r="M281" s="49"/>
      <c r="N281" s="49"/>
      <c r="O281" s="49"/>
      <c r="P281" s="56"/>
      <c r="Q281" s="70"/>
      <c r="R281" s="61"/>
      <c r="T281" s="62">
        <f>$G281+$H281+$L281+IF(ISBLANK($E281),0,$F281*VLOOKUP($E281,'INFO_Materials recyclability'!$I$6:$M$14,2,0))</f>
        <v>0</v>
      </c>
      <c r="U281" s="62">
        <f>$I281+$J281+$K281+$M281+$N281+$O281+$P281+$Q281+$R281+IF(ISBLANK($E281),0,$F281*(1-VLOOKUP($E281,'INFO_Materials recyclability'!$I$6:$M$14,2,0)))</f>
        <v>0</v>
      </c>
      <c r="V281" s="62">
        <f>$G281+$H281+$K281+IF(ISBLANK($E281),0,$F281*VLOOKUP($E281,'INFO_Materials recyclability'!$I$6:$M$14,3,0))</f>
        <v>0</v>
      </c>
      <c r="W281" s="62">
        <f>$I281+$J281+$L281+$M281+$N281+$O281+$P281+$Q281+$R281+IF(ISBLANK($E281),0,$F281*(1-VLOOKUP($E281,'INFO_Materials recyclability'!$I$6:$M$14,3,0)))</f>
        <v>0</v>
      </c>
      <c r="X281" s="62">
        <f>$G281+$H281+$I281+IF(ISBLANK($E281),0,$F281*VLOOKUP($E281,'INFO_Materials recyclability'!$I$6:$M$14,4,0))</f>
        <v>0</v>
      </c>
      <c r="Y281" s="62">
        <f>$J281+$K281+$L281+$M281+$N281+$O281+$P281+$Q281+$R281+IF(ISBLANK($E281),0,$F281*(1-VLOOKUP($E281,'INFO_Materials recyclability'!$I$6:$M$14,4,0)))</f>
        <v>0</v>
      </c>
      <c r="Z281" s="62">
        <f>$G281+$H281+$I281+$J281+IF(ISBLANK($E281),0,$F281*VLOOKUP($E281,'INFO_Materials recyclability'!$I$6:$M$14,5,0))</f>
        <v>0</v>
      </c>
      <c r="AA281" s="62">
        <f>$K281+$L281+$M281+$N281+$O281+$P281+$Q281+$R281+IF(ISBLANK($E281),0,$F281*(1-VLOOKUP($E281,'INFO_Materials recyclability'!$I$6:$M$14,5,0)))</f>
        <v>0</v>
      </c>
    </row>
    <row r="282" spans="2:27" x14ac:dyDescent="0.35">
      <c r="B282" s="5"/>
      <c r="C282" s="5"/>
      <c r="D282" s="26"/>
      <c r="E282" s="51"/>
      <c r="F282" s="53"/>
      <c r="G282" s="49"/>
      <c r="H282" s="49"/>
      <c r="I282" s="49"/>
      <c r="J282" s="49"/>
      <c r="K282" s="49"/>
      <c r="L282" s="49"/>
      <c r="M282" s="49"/>
      <c r="N282" s="49"/>
      <c r="O282" s="49"/>
      <c r="P282" s="56"/>
      <c r="Q282" s="70"/>
      <c r="R282" s="61"/>
      <c r="T282" s="62">
        <f>$G282+$H282+$L282+IF(ISBLANK($E282),0,$F282*VLOOKUP($E282,'INFO_Materials recyclability'!$I$6:$M$14,2,0))</f>
        <v>0</v>
      </c>
      <c r="U282" s="62">
        <f>$I282+$J282+$K282+$M282+$N282+$O282+$P282+$Q282+$R282+IF(ISBLANK($E282),0,$F282*(1-VLOOKUP($E282,'INFO_Materials recyclability'!$I$6:$M$14,2,0)))</f>
        <v>0</v>
      </c>
      <c r="V282" s="62">
        <f>$G282+$H282+$K282+IF(ISBLANK($E282),0,$F282*VLOOKUP($E282,'INFO_Materials recyclability'!$I$6:$M$14,3,0))</f>
        <v>0</v>
      </c>
      <c r="W282" s="62">
        <f>$I282+$J282+$L282+$M282+$N282+$O282+$P282+$Q282+$R282+IF(ISBLANK($E282),0,$F282*(1-VLOOKUP($E282,'INFO_Materials recyclability'!$I$6:$M$14,3,0)))</f>
        <v>0</v>
      </c>
      <c r="X282" s="62">
        <f>$G282+$H282+$I282+IF(ISBLANK($E282),0,$F282*VLOOKUP($E282,'INFO_Materials recyclability'!$I$6:$M$14,4,0))</f>
        <v>0</v>
      </c>
      <c r="Y282" s="62">
        <f>$J282+$K282+$L282+$M282+$N282+$O282+$P282+$Q282+$R282+IF(ISBLANK($E282),0,$F282*(1-VLOOKUP($E282,'INFO_Materials recyclability'!$I$6:$M$14,4,0)))</f>
        <v>0</v>
      </c>
      <c r="Z282" s="62">
        <f>$G282+$H282+$I282+$J282+IF(ISBLANK($E282),0,$F282*VLOOKUP($E282,'INFO_Materials recyclability'!$I$6:$M$14,5,0))</f>
        <v>0</v>
      </c>
      <c r="AA282" s="62">
        <f>$K282+$L282+$M282+$N282+$O282+$P282+$Q282+$R282+IF(ISBLANK($E282),0,$F282*(1-VLOOKUP($E282,'INFO_Materials recyclability'!$I$6:$M$14,5,0)))</f>
        <v>0</v>
      </c>
    </row>
    <row r="283" spans="2:27" x14ac:dyDescent="0.35">
      <c r="B283" s="5"/>
      <c r="C283" s="5"/>
      <c r="D283" s="26"/>
      <c r="E283" s="51"/>
      <c r="F283" s="53"/>
      <c r="G283" s="49"/>
      <c r="H283" s="49"/>
      <c r="I283" s="49"/>
      <c r="J283" s="49"/>
      <c r="K283" s="49"/>
      <c r="L283" s="49"/>
      <c r="M283" s="49"/>
      <c r="N283" s="49"/>
      <c r="O283" s="49"/>
      <c r="P283" s="56"/>
      <c r="Q283" s="70"/>
      <c r="R283" s="61"/>
      <c r="T283" s="62">
        <f>$G283+$H283+$L283+IF(ISBLANK($E283),0,$F283*VLOOKUP($E283,'INFO_Materials recyclability'!$I$6:$M$14,2,0))</f>
        <v>0</v>
      </c>
      <c r="U283" s="62">
        <f>$I283+$J283+$K283+$M283+$N283+$O283+$P283+$Q283+$R283+IF(ISBLANK($E283),0,$F283*(1-VLOOKUP($E283,'INFO_Materials recyclability'!$I$6:$M$14,2,0)))</f>
        <v>0</v>
      </c>
      <c r="V283" s="62">
        <f>$G283+$H283+$K283+IF(ISBLANK($E283),0,$F283*VLOOKUP($E283,'INFO_Materials recyclability'!$I$6:$M$14,3,0))</f>
        <v>0</v>
      </c>
      <c r="W283" s="62">
        <f>$I283+$J283+$L283+$M283+$N283+$O283+$P283+$Q283+$R283+IF(ISBLANK($E283),0,$F283*(1-VLOOKUP($E283,'INFO_Materials recyclability'!$I$6:$M$14,3,0)))</f>
        <v>0</v>
      </c>
      <c r="X283" s="62">
        <f>$G283+$H283+$I283+IF(ISBLANK($E283),0,$F283*VLOOKUP($E283,'INFO_Materials recyclability'!$I$6:$M$14,4,0))</f>
        <v>0</v>
      </c>
      <c r="Y283" s="62">
        <f>$J283+$K283+$L283+$M283+$N283+$O283+$P283+$Q283+$R283+IF(ISBLANK($E283),0,$F283*(1-VLOOKUP($E283,'INFO_Materials recyclability'!$I$6:$M$14,4,0)))</f>
        <v>0</v>
      </c>
      <c r="Z283" s="62">
        <f>$G283+$H283+$I283+$J283+IF(ISBLANK($E283),0,$F283*VLOOKUP($E283,'INFO_Materials recyclability'!$I$6:$M$14,5,0))</f>
        <v>0</v>
      </c>
      <c r="AA283" s="62">
        <f>$K283+$L283+$M283+$N283+$O283+$P283+$Q283+$R283+IF(ISBLANK($E283),0,$F283*(1-VLOOKUP($E283,'INFO_Materials recyclability'!$I$6:$M$14,5,0)))</f>
        <v>0</v>
      </c>
    </row>
    <row r="284" spans="2:27" x14ac:dyDescent="0.35">
      <c r="B284" s="5"/>
      <c r="C284" s="5"/>
      <c r="D284" s="26"/>
      <c r="E284" s="51"/>
      <c r="F284" s="53"/>
      <c r="G284" s="49"/>
      <c r="H284" s="49"/>
      <c r="I284" s="49"/>
      <c r="J284" s="49"/>
      <c r="K284" s="49"/>
      <c r="L284" s="49"/>
      <c r="M284" s="49"/>
      <c r="N284" s="49"/>
      <c r="O284" s="49"/>
      <c r="P284" s="56"/>
      <c r="Q284" s="70"/>
      <c r="R284" s="61"/>
      <c r="T284" s="62">
        <f>$G284+$H284+$L284+IF(ISBLANK($E284),0,$F284*VLOOKUP($E284,'INFO_Materials recyclability'!$I$6:$M$14,2,0))</f>
        <v>0</v>
      </c>
      <c r="U284" s="62">
        <f>$I284+$J284+$K284+$M284+$N284+$O284+$P284+$Q284+$R284+IF(ISBLANK($E284),0,$F284*(1-VLOOKUP($E284,'INFO_Materials recyclability'!$I$6:$M$14,2,0)))</f>
        <v>0</v>
      </c>
      <c r="V284" s="62">
        <f>$G284+$H284+$K284+IF(ISBLANK($E284),0,$F284*VLOOKUP($E284,'INFO_Materials recyclability'!$I$6:$M$14,3,0))</f>
        <v>0</v>
      </c>
      <c r="W284" s="62">
        <f>$I284+$J284+$L284+$M284+$N284+$O284+$P284+$Q284+$R284+IF(ISBLANK($E284),0,$F284*(1-VLOOKUP($E284,'INFO_Materials recyclability'!$I$6:$M$14,3,0)))</f>
        <v>0</v>
      </c>
      <c r="X284" s="62">
        <f>$G284+$H284+$I284+IF(ISBLANK($E284),0,$F284*VLOOKUP($E284,'INFO_Materials recyclability'!$I$6:$M$14,4,0))</f>
        <v>0</v>
      </c>
      <c r="Y284" s="62">
        <f>$J284+$K284+$L284+$M284+$N284+$O284+$P284+$Q284+$R284+IF(ISBLANK($E284),0,$F284*(1-VLOOKUP($E284,'INFO_Materials recyclability'!$I$6:$M$14,4,0)))</f>
        <v>0</v>
      </c>
      <c r="Z284" s="62">
        <f>$G284+$H284+$I284+$J284+IF(ISBLANK($E284),0,$F284*VLOOKUP($E284,'INFO_Materials recyclability'!$I$6:$M$14,5,0))</f>
        <v>0</v>
      </c>
      <c r="AA284" s="62">
        <f>$K284+$L284+$M284+$N284+$O284+$P284+$Q284+$R284+IF(ISBLANK($E284),0,$F284*(1-VLOOKUP($E284,'INFO_Materials recyclability'!$I$6:$M$14,5,0)))</f>
        <v>0</v>
      </c>
    </row>
    <row r="285" spans="2:27" x14ac:dyDescent="0.35">
      <c r="B285" s="5"/>
      <c r="C285" s="5"/>
      <c r="D285" s="26"/>
      <c r="E285" s="51"/>
      <c r="F285" s="53"/>
      <c r="G285" s="49"/>
      <c r="H285" s="49"/>
      <c r="I285" s="49"/>
      <c r="J285" s="49"/>
      <c r="K285" s="49"/>
      <c r="L285" s="49"/>
      <c r="M285" s="49"/>
      <c r="N285" s="49"/>
      <c r="O285" s="49"/>
      <c r="P285" s="56"/>
      <c r="Q285" s="70"/>
      <c r="R285" s="61"/>
      <c r="T285" s="62">
        <f>$G285+$H285+$L285+IF(ISBLANK($E285),0,$F285*VLOOKUP($E285,'INFO_Materials recyclability'!$I$6:$M$14,2,0))</f>
        <v>0</v>
      </c>
      <c r="U285" s="62">
        <f>$I285+$J285+$K285+$M285+$N285+$O285+$P285+$Q285+$R285+IF(ISBLANK($E285),0,$F285*(1-VLOOKUP($E285,'INFO_Materials recyclability'!$I$6:$M$14,2,0)))</f>
        <v>0</v>
      </c>
      <c r="V285" s="62">
        <f>$G285+$H285+$K285+IF(ISBLANK($E285),0,$F285*VLOOKUP($E285,'INFO_Materials recyclability'!$I$6:$M$14,3,0))</f>
        <v>0</v>
      </c>
      <c r="W285" s="62">
        <f>$I285+$J285+$L285+$M285+$N285+$O285+$P285+$Q285+$R285+IF(ISBLANK($E285),0,$F285*(1-VLOOKUP($E285,'INFO_Materials recyclability'!$I$6:$M$14,3,0)))</f>
        <v>0</v>
      </c>
      <c r="X285" s="62">
        <f>$G285+$H285+$I285+IF(ISBLANK($E285),0,$F285*VLOOKUP($E285,'INFO_Materials recyclability'!$I$6:$M$14,4,0))</f>
        <v>0</v>
      </c>
      <c r="Y285" s="62">
        <f>$J285+$K285+$L285+$M285+$N285+$O285+$P285+$Q285+$R285+IF(ISBLANK($E285),0,$F285*(1-VLOOKUP($E285,'INFO_Materials recyclability'!$I$6:$M$14,4,0)))</f>
        <v>0</v>
      </c>
      <c r="Z285" s="62">
        <f>$G285+$H285+$I285+$J285+IF(ISBLANK($E285),0,$F285*VLOOKUP($E285,'INFO_Materials recyclability'!$I$6:$M$14,5,0))</f>
        <v>0</v>
      </c>
      <c r="AA285" s="62">
        <f>$K285+$L285+$M285+$N285+$O285+$P285+$Q285+$R285+IF(ISBLANK($E285),0,$F285*(1-VLOOKUP($E285,'INFO_Materials recyclability'!$I$6:$M$14,5,0)))</f>
        <v>0</v>
      </c>
    </row>
    <row r="286" spans="2:27" x14ac:dyDescent="0.35">
      <c r="B286" s="5"/>
      <c r="C286" s="5"/>
      <c r="D286" s="26"/>
      <c r="E286" s="51"/>
      <c r="F286" s="53"/>
      <c r="G286" s="49"/>
      <c r="H286" s="49"/>
      <c r="I286" s="49"/>
      <c r="J286" s="49"/>
      <c r="K286" s="49"/>
      <c r="L286" s="49"/>
      <c r="M286" s="49"/>
      <c r="N286" s="49"/>
      <c r="O286" s="49"/>
      <c r="P286" s="56"/>
      <c r="Q286" s="70"/>
      <c r="R286" s="61"/>
      <c r="T286" s="62">
        <f>$G286+$H286+$L286+IF(ISBLANK($E286),0,$F286*VLOOKUP($E286,'INFO_Materials recyclability'!$I$6:$M$14,2,0))</f>
        <v>0</v>
      </c>
      <c r="U286" s="62">
        <f>$I286+$J286+$K286+$M286+$N286+$O286+$P286+$Q286+$R286+IF(ISBLANK($E286),0,$F286*(1-VLOOKUP($E286,'INFO_Materials recyclability'!$I$6:$M$14,2,0)))</f>
        <v>0</v>
      </c>
      <c r="V286" s="62">
        <f>$G286+$H286+$K286+IF(ISBLANK($E286),0,$F286*VLOOKUP($E286,'INFO_Materials recyclability'!$I$6:$M$14,3,0))</f>
        <v>0</v>
      </c>
      <c r="W286" s="62">
        <f>$I286+$J286+$L286+$M286+$N286+$O286+$P286+$Q286+$R286+IF(ISBLANK($E286),0,$F286*(1-VLOOKUP($E286,'INFO_Materials recyclability'!$I$6:$M$14,3,0)))</f>
        <v>0</v>
      </c>
      <c r="X286" s="62">
        <f>$G286+$H286+$I286+IF(ISBLANK($E286),0,$F286*VLOOKUP($E286,'INFO_Materials recyclability'!$I$6:$M$14,4,0))</f>
        <v>0</v>
      </c>
      <c r="Y286" s="62">
        <f>$J286+$K286+$L286+$M286+$N286+$O286+$P286+$Q286+$R286+IF(ISBLANK($E286),0,$F286*(1-VLOOKUP($E286,'INFO_Materials recyclability'!$I$6:$M$14,4,0)))</f>
        <v>0</v>
      </c>
      <c r="Z286" s="62">
        <f>$G286+$H286+$I286+$J286+IF(ISBLANK($E286),0,$F286*VLOOKUP($E286,'INFO_Materials recyclability'!$I$6:$M$14,5,0))</f>
        <v>0</v>
      </c>
      <c r="AA286" s="62">
        <f>$K286+$L286+$M286+$N286+$O286+$P286+$Q286+$R286+IF(ISBLANK($E286),0,$F286*(1-VLOOKUP($E286,'INFO_Materials recyclability'!$I$6:$M$14,5,0)))</f>
        <v>0</v>
      </c>
    </row>
    <row r="287" spans="2:27" x14ac:dyDescent="0.35">
      <c r="B287" s="5"/>
      <c r="C287" s="5"/>
      <c r="D287" s="26"/>
      <c r="E287" s="51"/>
      <c r="F287" s="53"/>
      <c r="G287" s="49"/>
      <c r="H287" s="49"/>
      <c r="I287" s="49"/>
      <c r="J287" s="49"/>
      <c r="K287" s="49"/>
      <c r="L287" s="49"/>
      <c r="M287" s="49"/>
      <c r="N287" s="49"/>
      <c r="O287" s="49"/>
      <c r="P287" s="56"/>
      <c r="Q287" s="70"/>
      <c r="R287" s="61"/>
      <c r="T287" s="62">
        <f>$G287+$H287+$L287+IF(ISBLANK($E287),0,$F287*VLOOKUP($E287,'INFO_Materials recyclability'!$I$6:$M$14,2,0))</f>
        <v>0</v>
      </c>
      <c r="U287" s="62">
        <f>$I287+$J287+$K287+$M287+$N287+$O287+$P287+$Q287+$R287+IF(ISBLANK($E287),0,$F287*(1-VLOOKUP($E287,'INFO_Materials recyclability'!$I$6:$M$14,2,0)))</f>
        <v>0</v>
      </c>
      <c r="V287" s="62">
        <f>$G287+$H287+$K287+IF(ISBLANK($E287),0,$F287*VLOOKUP($E287,'INFO_Materials recyclability'!$I$6:$M$14,3,0))</f>
        <v>0</v>
      </c>
      <c r="W287" s="62">
        <f>$I287+$J287+$L287+$M287+$N287+$O287+$P287+$Q287+$R287+IF(ISBLANK($E287),0,$F287*(1-VLOOKUP($E287,'INFO_Materials recyclability'!$I$6:$M$14,3,0)))</f>
        <v>0</v>
      </c>
      <c r="X287" s="62">
        <f>$G287+$H287+$I287+IF(ISBLANK($E287),0,$F287*VLOOKUP($E287,'INFO_Materials recyclability'!$I$6:$M$14,4,0))</f>
        <v>0</v>
      </c>
      <c r="Y287" s="62">
        <f>$J287+$K287+$L287+$M287+$N287+$O287+$P287+$Q287+$R287+IF(ISBLANK($E287),0,$F287*(1-VLOOKUP($E287,'INFO_Materials recyclability'!$I$6:$M$14,4,0)))</f>
        <v>0</v>
      </c>
      <c r="Z287" s="62">
        <f>$G287+$H287+$I287+$J287+IF(ISBLANK($E287),0,$F287*VLOOKUP($E287,'INFO_Materials recyclability'!$I$6:$M$14,5,0))</f>
        <v>0</v>
      </c>
      <c r="AA287" s="62">
        <f>$K287+$L287+$M287+$N287+$O287+$P287+$Q287+$R287+IF(ISBLANK($E287),0,$F287*(1-VLOOKUP($E287,'INFO_Materials recyclability'!$I$6:$M$14,5,0)))</f>
        <v>0</v>
      </c>
    </row>
    <row r="288" spans="2:27" x14ac:dyDescent="0.35">
      <c r="B288" s="5"/>
      <c r="C288" s="5"/>
      <c r="D288" s="26"/>
      <c r="E288" s="51"/>
      <c r="F288" s="53"/>
      <c r="G288" s="49"/>
      <c r="H288" s="49"/>
      <c r="I288" s="49"/>
      <c r="J288" s="49"/>
      <c r="K288" s="49"/>
      <c r="L288" s="49"/>
      <c r="M288" s="49"/>
      <c r="N288" s="49"/>
      <c r="O288" s="49"/>
      <c r="P288" s="56"/>
      <c r="Q288" s="70"/>
      <c r="R288" s="61"/>
      <c r="T288" s="62">
        <f>$G288+$H288+$L288+IF(ISBLANK($E288),0,$F288*VLOOKUP($E288,'INFO_Materials recyclability'!$I$6:$M$14,2,0))</f>
        <v>0</v>
      </c>
      <c r="U288" s="62">
        <f>$I288+$J288+$K288+$M288+$N288+$O288+$P288+$Q288+$R288+IF(ISBLANK($E288),0,$F288*(1-VLOOKUP($E288,'INFO_Materials recyclability'!$I$6:$M$14,2,0)))</f>
        <v>0</v>
      </c>
      <c r="V288" s="62">
        <f>$G288+$H288+$K288+IF(ISBLANK($E288),0,$F288*VLOOKUP($E288,'INFO_Materials recyclability'!$I$6:$M$14,3,0))</f>
        <v>0</v>
      </c>
      <c r="W288" s="62">
        <f>$I288+$J288+$L288+$M288+$N288+$O288+$P288+$Q288+$R288+IF(ISBLANK($E288),0,$F288*(1-VLOOKUP($E288,'INFO_Materials recyclability'!$I$6:$M$14,3,0)))</f>
        <v>0</v>
      </c>
      <c r="X288" s="62">
        <f>$G288+$H288+$I288+IF(ISBLANK($E288),0,$F288*VLOOKUP($E288,'INFO_Materials recyclability'!$I$6:$M$14,4,0))</f>
        <v>0</v>
      </c>
      <c r="Y288" s="62">
        <f>$J288+$K288+$L288+$M288+$N288+$O288+$P288+$Q288+$R288+IF(ISBLANK($E288),0,$F288*(1-VLOOKUP($E288,'INFO_Materials recyclability'!$I$6:$M$14,4,0)))</f>
        <v>0</v>
      </c>
      <c r="Z288" s="62">
        <f>$G288+$H288+$I288+$J288+IF(ISBLANK($E288),0,$F288*VLOOKUP($E288,'INFO_Materials recyclability'!$I$6:$M$14,5,0))</f>
        <v>0</v>
      </c>
      <c r="AA288" s="62">
        <f>$K288+$L288+$M288+$N288+$O288+$P288+$Q288+$R288+IF(ISBLANK($E288),0,$F288*(1-VLOOKUP($E288,'INFO_Materials recyclability'!$I$6:$M$14,5,0)))</f>
        <v>0</v>
      </c>
    </row>
    <row r="289" spans="2:27" x14ac:dyDescent="0.35">
      <c r="B289" s="5"/>
      <c r="C289" s="5"/>
      <c r="D289" s="26"/>
      <c r="E289" s="51"/>
      <c r="F289" s="53"/>
      <c r="G289" s="49"/>
      <c r="H289" s="49"/>
      <c r="I289" s="49"/>
      <c r="J289" s="49"/>
      <c r="K289" s="49"/>
      <c r="L289" s="49"/>
      <c r="M289" s="49"/>
      <c r="N289" s="49"/>
      <c r="O289" s="49"/>
      <c r="P289" s="56"/>
      <c r="Q289" s="70"/>
      <c r="R289" s="61"/>
      <c r="T289" s="62">
        <f>$G289+$H289+$L289+IF(ISBLANK($E289),0,$F289*VLOOKUP($E289,'INFO_Materials recyclability'!$I$6:$M$14,2,0))</f>
        <v>0</v>
      </c>
      <c r="U289" s="62">
        <f>$I289+$J289+$K289+$M289+$N289+$O289+$P289+$Q289+$R289+IF(ISBLANK($E289),0,$F289*(1-VLOOKUP($E289,'INFO_Materials recyclability'!$I$6:$M$14,2,0)))</f>
        <v>0</v>
      </c>
      <c r="V289" s="62">
        <f>$G289+$H289+$K289+IF(ISBLANK($E289),0,$F289*VLOOKUP($E289,'INFO_Materials recyclability'!$I$6:$M$14,3,0))</f>
        <v>0</v>
      </c>
      <c r="W289" s="62">
        <f>$I289+$J289+$L289+$M289+$N289+$O289+$P289+$Q289+$R289+IF(ISBLANK($E289),0,$F289*(1-VLOOKUP($E289,'INFO_Materials recyclability'!$I$6:$M$14,3,0)))</f>
        <v>0</v>
      </c>
      <c r="X289" s="62">
        <f>$G289+$H289+$I289+IF(ISBLANK($E289),0,$F289*VLOOKUP($E289,'INFO_Materials recyclability'!$I$6:$M$14,4,0))</f>
        <v>0</v>
      </c>
      <c r="Y289" s="62">
        <f>$J289+$K289+$L289+$M289+$N289+$O289+$P289+$Q289+$R289+IF(ISBLANK($E289),0,$F289*(1-VLOOKUP($E289,'INFO_Materials recyclability'!$I$6:$M$14,4,0)))</f>
        <v>0</v>
      </c>
      <c r="Z289" s="62">
        <f>$G289+$H289+$I289+$J289+IF(ISBLANK($E289),0,$F289*VLOOKUP($E289,'INFO_Materials recyclability'!$I$6:$M$14,5,0))</f>
        <v>0</v>
      </c>
      <c r="AA289" s="62">
        <f>$K289+$L289+$M289+$N289+$O289+$P289+$Q289+$R289+IF(ISBLANK($E289),0,$F289*(1-VLOOKUP($E289,'INFO_Materials recyclability'!$I$6:$M$14,5,0)))</f>
        <v>0</v>
      </c>
    </row>
    <row r="290" spans="2:27" x14ac:dyDescent="0.35">
      <c r="B290" s="5"/>
      <c r="C290" s="5"/>
      <c r="D290" s="26"/>
      <c r="E290" s="51"/>
      <c r="F290" s="53"/>
      <c r="G290" s="49"/>
      <c r="H290" s="49"/>
      <c r="I290" s="49"/>
      <c r="J290" s="49"/>
      <c r="K290" s="49"/>
      <c r="L290" s="49"/>
      <c r="M290" s="49"/>
      <c r="N290" s="49"/>
      <c r="O290" s="49"/>
      <c r="P290" s="56"/>
      <c r="Q290" s="70"/>
      <c r="R290" s="61"/>
      <c r="T290" s="62">
        <f>$G290+$H290+$L290+IF(ISBLANK($E290),0,$F290*VLOOKUP($E290,'INFO_Materials recyclability'!$I$6:$M$14,2,0))</f>
        <v>0</v>
      </c>
      <c r="U290" s="62">
        <f>$I290+$J290+$K290+$M290+$N290+$O290+$P290+$Q290+$R290+IF(ISBLANK($E290),0,$F290*(1-VLOOKUP($E290,'INFO_Materials recyclability'!$I$6:$M$14,2,0)))</f>
        <v>0</v>
      </c>
      <c r="V290" s="62">
        <f>$G290+$H290+$K290+IF(ISBLANK($E290),0,$F290*VLOOKUP($E290,'INFO_Materials recyclability'!$I$6:$M$14,3,0))</f>
        <v>0</v>
      </c>
      <c r="W290" s="62">
        <f>$I290+$J290+$L290+$M290+$N290+$O290+$P290+$Q290+$R290+IF(ISBLANK($E290),0,$F290*(1-VLOOKUP($E290,'INFO_Materials recyclability'!$I$6:$M$14,3,0)))</f>
        <v>0</v>
      </c>
      <c r="X290" s="62">
        <f>$G290+$H290+$I290+IF(ISBLANK($E290),0,$F290*VLOOKUP($E290,'INFO_Materials recyclability'!$I$6:$M$14,4,0))</f>
        <v>0</v>
      </c>
      <c r="Y290" s="62">
        <f>$J290+$K290+$L290+$M290+$N290+$O290+$P290+$Q290+$R290+IF(ISBLANK($E290),0,$F290*(1-VLOOKUP($E290,'INFO_Materials recyclability'!$I$6:$M$14,4,0)))</f>
        <v>0</v>
      </c>
      <c r="Z290" s="62">
        <f>$G290+$H290+$I290+$J290+IF(ISBLANK($E290),0,$F290*VLOOKUP($E290,'INFO_Materials recyclability'!$I$6:$M$14,5,0))</f>
        <v>0</v>
      </c>
      <c r="AA290" s="62">
        <f>$K290+$L290+$M290+$N290+$O290+$P290+$Q290+$R290+IF(ISBLANK($E290),0,$F290*(1-VLOOKUP($E290,'INFO_Materials recyclability'!$I$6:$M$14,5,0)))</f>
        <v>0</v>
      </c>
    </row>
    <row r="291" spans="2:27" x14ac:dyDescent="0.35">
      <c r="B291" s="5"/>
      <c r="C291" s="5"/>
      <c r="D291" s="26"/>
      <c r="E291" s="51"/>
      <c r="F291" s="53"/>
      <c r="G291" s="49"/>
      <c r="H291" s="49"/>
      <c r="I291" s="49"/>
      <c r="J291" s="49"/>
      <c r="K291" s="49"/>
      <c r="L291" s="49"/>
      <c r="M291" s="49"/>
      <c r="N291" s="49"/>
      <c r="O291" s="49"/>
      <c r="P291" s="56"/>
      <c r="Q291" s="70"/>
      <c r="R291" s="61"/>
      <c r="T291" s="62">
        <f>$G291+$H291+$L291+IF(ISBLANK($E291),0,$F291*VLOOKUP($E291,'INFO_Materials recyclability'!$I$6:$M$14,2,0))</f>
        <v>0</v>
      </c>
      <c r="U291" s="62">
        <f>$I291+$J291+$K291+$M291+$N291+$O291+$P291+$Q291+$R291+IF(ISBLANK($E291),0,$F291*(1-VLOOKUP($E291,'INFO_Materials recyclability'!$I$6:$M$14,2,0)))</f>
        <v>0</v>
      </c>
      <c r="V291" s="62">
        <f>$G291+$H291+$K291+IF(ISBLANK($E291),0,$F291*VLOOKUP($E291,'INFO_Materials recyclability'!$I$6:$M$14,3,0))</f>
        <v>0</v>
      </c>
      <c r="W291" s="62">
        <f>$I291+$J291+$L291+$M291+$N291+$O291+$P291+$Q291+$R291+IF(ISBLANK($E291),0,$F291*(1-VLOOKUP($E291,'INFO_Materials recyclability'!$I$6:$M$14,3,0)))</f>
        <v>0</v>
      </c>
      <c r="X291" s="62">
        <f>$G291+$H291+$I291+IF(ISBLANK($E291),0,$F291*VLOOKUP($E291,'INFO_Materials recyclability'!$I$6:$M$14,4,0))</f>
        <v>0</v>
      </c>
      <c r="Y291" s="62">
        <f>$J291+$K291+$L291+$M291+$N291+$O291+$P291+$Q291+$R291+IF(ISBLANK($E291),0,$F291*(1-VLOOKUP($E291,'INFO_Materials recyclability'!$I$6:$M$14,4,0)))</f>
        <v>0</v>
      </c>
      <c r="Z291" s="62">
        <f>$G291+$H291+$I291+$J291+IF(ISBLANK($E291),0,$F291*VLOOKUP($E291,'INFO_Materials recyclability'!$I$6:$M$14,5,0))</f>
        <v>0</v>
      </c>
      <c r="AA291" s="62">
        <f>$K291+$L291+$M291+$N291+$O291+$P291+$Q291+$R291+IF(ISBLANK($E291),0,$F291*(1-VLOOKUP($E291,'INFO_Materials recyclability'!$I$6:$M$14,5,0)))</f>
        <v>0</v>
      </c>
    </row>
    <row r="292" spans="2:27" x14ac:dyDescent="0.35">
      <c r="B292" s="5"/>
      <c r="C292" s="5"/>
      <c r="D292" s="26"/>
      <c r="E292" s="51"/>
      <c r="F292" s="53"/>
      <c r="G292" s="49"/>
      <c r="H292" s="49"/>
      <c r="I292" s="49"/>
      <c r="J292" s="49"/>
      <c r="K292" s="49"/>
      <c r="L292" s="49"/>
      <c r="M292" s="49"/>
      <c r="N292" s="49"/>
      <c r="O292" s="49"/>
      <c r="P292" s="56"/>
      <c r="Q292" s="70"/>
      <c r="R292" s="61"/>
      <c r="T292" s="62">
        <f>$G292+$H292+$L292+IF(ISBLANK($E292),0,$F292*VLOOKUP($E292,'INFO_Materials recyclability'!$I$6:$M$14,2,0))</f>
        <v>0</v>
      </c>
      <c r="U292" s="62">
        <f>$I292+$J292+$K292+$M292+$N292+$O292+$P292+$Q292+$R292+IF(ISBLANK($E292),0,$F292*(1-VLOOKUP($E292,'INFO_Materials recyclability'!$I$6:$M$14,2,0)))</f>
        <v>0</v>
      </c>
      <c r="V292" s="62">
        <f>$G292+$H292+$K292+IF(ISBLANK($E292),0,$F292*VLOOKUP($E292,'INFO_Materials recyclability'!$I$6:$M$14,3,0))</f>
        <v>0</v>
      </c>
      <c r="W292" s="62">
        <f>$I292+$J292+$L292+$M292+$N292+$O292+$P292+$Q292+$R292+IF(ISBLANK($E292),0,$F292*(1-VLOOKUP($E292,'INFO_Materials recyclability'!$I$6:$M$14,3,0)))</f>
        <v>0</v>
      </c>
      <c r="X292" s="62">
        <f>$G292+$H292+$I292+IF(ISBLANK($E292),0,$F292*VLOOKUP($E292,'INFO_Materials recyclability'!$I$6:$M$14,4,0))</f>
        <v>0</v>
      </c>
      <c r="Y292" s="62">
        <f>$J292+$K292+$L292+$M292+$N292+$O292+$P292+$Q292+$R292+IF(ISBLANK($E292),0,$F292*(1-VLOOKUP($E292,'INFO_Materials recyclability'!$I$6:$M$14,4,0)))</f>
        <v>0</v>
      </c>
      <c r="Z292" s="62">
        <f>$G292+$H292+$I292+$J292+IF(ISBLANK($E292),0,$F292*VLOOKUP($E292,'INFO_Materials recyclability'!$I$6:$M$14,5,0))</f>
        <v>0</v>
      </c>
      <c r="AA292" s="62">
        <f>$K292+$L292+$M292+$N292+$O292+$P292+$Q292+$R292+IF(ISBLANK($E292),0,$F292*(1-VLOOKUP($E292,'INFO_Materials recyclability'!$I$6:$M$14,5,0)))</f>
        <v>0</v>
      </c>
    </row>
    <row r="293" spans="2:27" x14ac:dyDescent="0.35">
      <c r="B293" s="5"/>
      <c r="C293" s="5"/>
      <c r="D293" s="26"/>
      <c r="E293" s="51"/>
      <c r="F293" s="53"/>
      <c r="G293" s="49"/>
      <c r="H293" s="49"/>
      <c r="I293" s="49"/>
      <c r="J293" s="49"/>
      <c r="K293" s="49"/>
      <c r="L293" s="49"/>
      <c r="M293" s="49"/>
      <c r="N293" s="49"/>
      <c r="O293" s="49"/>
      <c r="P293" s="56"/>
      <c r="Q293" s="70"/>
      <c r="R293" s="61"/>
      <c r="T293" s="62">
        <f>$G293+$H293+$L293+IF(ISBLANK($E293),0,$F293*VLOOKUP($E293,'INFO_Materials recyclability'!$I$6:$M$14,2,0))</f>
        <v>0</v>
      </c>
      <c r="U293" s="62">
        <f>$I293+$J293+$K293+$M293+$N293+$O293+$P293+$Q293+$R293+IF(ISBLANK($E293),0,$F293*(1-VLOOKUP($E293,'INFO_Materials recyclability'!$I$6:$M$14,2,0)))</f>
        <v>0</v>
      </c>
      <c r="V293" s="62">
        <f>$G293+$H293+$K293+IF(ISBLANK($E293),0,$F293*VLOOKUP($E293,'INFO_Materials recyclability'!$I$6:$M$14,3,0))</f>
        <v>0</v>
      </c>
      <c r="W293" s="62">
        <f>$I293+$J293+$L293+$M293+$N293+$O293+$P293+$Q293+$R293+IF(ISBLANK($E293),0,$F293*(1-VLOOKUP($E293,'INFO_Materials recyclability'!$I$6:$M$14,3,0)))</f>
        <v>0</v>
      </c>
      <c r="X293" s="62">
        <f>$G293+$H293+$I293+IF(ISBLANK($E293),0,$F293*VLOOKUP($E293,'INFO_Materials recyclability'!$I$6:$M$14,4,0))</f>
        <v>0</v>
      </c>
      <c r="Y293" s="62">
        <f>$J293+$K293+$L293+$M293+$N293+$O293+$P293+$Q293+$R293+IF(ISBLANK($E293),0,$F293*(1-VLOOKUP($E293,'INFO_Materials recyclability'!$I$6:$M$14,4,0)))</f>
        <v>0</v>
      </c>
      <c r="Z293" s="62">
        <f>$G293+$H293+$I293+$J293+IF(ISBLANK($E293),0,$F293*VLOOKUP($E293,'INFO_Materials recyclability'!$I$6:$M$14,5,0))</f>
        <v>0</v>
      </c>
      <c r="AA293" s="62">
        <f>$K293+$L293+$M293+$N293+$O293+$P293+$Q293+$R293+IF(ISBLANK($E293),0,$F293*(1-VLOOKUP($E293,'INFO_Materials recyclability'!$I$6:$M$14,5,0)))</f>
        <v>0</v>
      </c>
    </row>
    <row r="294" spans="2:27" x14ac:dyDescent="0.35">
      <c r="B294" s="5"/>
      <c r="C294" s="5"/>
      <c r="D294" s="26"/>
      <c r="E294" s="51"/>
      <c r="F294" s="53"/>
      <c r="G294" s="49"/>
      <c r="H294" s="49"/>
      <c r="I294" s="49"/>
      <c r="J294" s="49"/>
      <c r="K294" s="49"/>
      <c r="L294" s="49"/>
      <c r="M294" s="49"/>
      <c r="N294" s="49"/>
      <c r="O294" s="49"/>
      <c r="P294" s="56"/>
      <c r="Q294" s="70"/>
      <c r="R294" s="61"/>
      <c r="T294" s="62">
        <f>$G294+$H294+$L294+IF(ISBLANK($E294),0,$F294*VLOOKUP($E294,'INFO_Materials recyclability'!$I$6:$M$14,2,0))</f>
        <v>0</v>
      </c>
      <c r="U294" s="62">
        <f>$I294+$J294+$K294+$M294+$N294+$O294+$P294+$Q294+$R294+IF(ISBLANK($E294),0,$F294*(1-VLOOKUP($E294,'INFO_Materials recyclability'!$I$6:$M$14,2,0)))</f>
        <v>0</v>
      </c>
      <c r="V294" s="62">
        <f>$G294+$H294+$K294+IF(ISBLANK($E294),0,$F294*VLOOKUP($E294,'INFO_Materials recyclability'!$I$6:$M$14,3,0))</f>
        <v>0</v>
      </c>
      <c r="W294" s="62">
        <f>$I294+$J294+$L294+$M294+$N294+$O294+$P294+$Q294+$R294+IF(ISBLANK($E294),0,$F294*(1-VLOOKUP($E294,'INFO_Materials recyclability'!$I$6:$M$14,3,0)))</f>
        <v>0</v>
      </c>
      <c r="X294" s="62">
        <f>$G294+$H294+$I294+IF(ISBLANK($E294),0,$F294*VLOOKUP($E294,'INFO_Materials recyclability'!$I$6:$M$14,4,0))</f>
        <v>0</v>
      </c>
      <c r="Y294" s="62">
        <f>$J294+$K294+$L294+$M294+$N294+$O294+$P294+$Q294+$R294+IF(ISBLANK($E294),0,$F294*(1-VLOOKUP($E294,'INFO_Materials recyclability'!$I$6:$M$14,4,0)))</f>
        <v>0</v>
      </c>
      <c r="Z294" s="62">
        <f>$G294+$H294+$I294+$J294+IF(ISBLANK($E294),0,$F294*VLOOKUP($E294,'INFO_Materials recyclability'!$I$6:$M$14,5,0))</f>
        <v>0</v>
      </c>
      <c r="AA294" s="62">
        <f>$K294+$L294+$M294+$N294+$O294+$P294+$Q294+$R294+IF(ISBLANK($E294),0,$F294*(1-VLOOKUP($E294,'INFO_Materials recyclability'!$I$6:$M$14,5,0)))</f>
        <v>0</v>
      </c>
    </row>
    <row r="295" spans="2:27" x14ac:dyDescent="0.35">
      <c r="B295" s="5"/>
      <c r="C295" s="5"/>
      <c r="D295" s="26"/>
      <c r="E295" s="51"/>
      <c r="F295" s="53"/>
      <c r="G295" s="49"/>
      <c r="H295" s="49"/>
      <c r="I295" s="49"/>
      <c r="J295" s="49"/>
      <c r="K295" s="49"/>
      <c r="L295" s="49"/>
      <c r="M295" s="49"/>
      <c r="N295" s="49"/>
      <c r="O295" s="49"/>
      <c r="P295" s="56"/>
      <c r="Q295" s="70"/>
      <c r="R295" s="61"/>
      <c r="T295" s="62">
        <f>$G295+$H295+$L295+IF(ISBLANK($E295),0,$F295*VLOOKUP($E295,'INFO_Materials recyclability'!$I$6:$M$14,2,0))</f>
        <v>0</v>
      </c>
      <c r="U295" s="62">
        <f>$I295+$J295+$K295+$M295+$N295+$O295+$P295+$Q295+$R295+IF(ISBLANK($E295),0,$F295*(1-VLOOKUP($E295,'INFO_Materials recyclability'!$I$6:$M$14,2,0)))</f>
        <v>0</v>
      </c>
      <c r="V295" s="62">
        <f>$G295+$H295+$K295+IF(ISBLANK($E295),0,$F295*VLOOKUP($E295,'INFO_Materials recyclability'!$I$6:$M$14,3,0))</f>
        <v>0</v>
      </c>
      <c r="W295" s="62">
        <f>$I295+$J295+$L295+$M295+$N295+$O295+$P295+$Q295+$R295+IF(ISBLANK($E295),0,$F295*(1-VLOOKUP($E295,'INFO_Materials recyclability'!$I$6:$M$14,3,0)))</f>
        <v>0</v>
      </c>
      <c r="X295" s="62">
        <f>$G295+$H295+$I295+IF(ISBLANK($E295),0,$F295*VLOOKUP($E295,'INFO_Materials recyclability'!$I$6:$M$14,4,0))</f>
        <v>0</v>
      </c>
      <c r="Y295" s="62">
        <f>$J295+$K295+$L295+$M295+$N295+$O295+$P295+$Q295+$R295+IF(ISBLANK($E295),0,$F295*(1-VLOOKUP($E295,'INFO_Materials recyclability'!$I$6:$M$14,4,0)))</f>
        <v>0</v>
      </c>
      <c r="Z295" s="62">
        <f>$G295+$H295+$I295+$J295+IF(ISBLANK($E295),0,$F295*VLOOKUP($E295,'INFO_Materials recyclability'!$I$6:$M$14,5,0))</f>
        <v>0</v>
      </c>
      <c r="AA295" s="62">
        <f>$K295+$L295+$M295+$N295+$O295+$P295+$Q295+$R295+IF(ISBLANK($E295),0,$F295*(1-VLOOKUP($E295,'INFO_Materials recyclability'!$I$6:$M$14,5,0)))</f>
        <v>0</v>
      </c>
    </row>
    <row r="296" spans="2:27" x14ac:dyDescent="0.35">
      <c r="B296" s="5"/>
      <c r="C296" s="5"/>
      <c r="D296" s="26"/>
      <c r="E296" s="51"/>
      <c r="F296" s="53"/>
      <c r="G296" s="49"/>
      <c r="H296" s="49"/>
      <c r="I296" s="49"/>
      <c r="J296" s="49"/>
      <c r="K296" s="49"/>
      <c r="L296" s="49"/>
      <c r="M296" s="49"/>
      <c r="N296" s="49"/>
      <c r="O296" s="49"/>
      <c r="P296" s="56"/>
      <c r="Q296" s="70"/>
      <c r="R296" s="61"/>
      <c r="T296" s="62">
        <f>$G296+$H296+$L296+IF(ISBLANK($E296),0,$F296*VLOOKUP($E296,'INFO_Materials recyclability'!$I$6:$M$14,2,0))</f>
        <v>0</v>
      </c>
      <c r="U296" s="62">
        <f>$I296+$J296+$K296+$M296+$N296+$O296+$P296+$Q296+$R296+IF(ISBLANK($E296),0,$F296*(1-VLOOKUP($E296,'INFO_Materials recyclability'!$I$6:$M$14,2,0)))</f>
        <v>0</v>
      </c>
      <c r="V296" s="62">
        <f>$G296+$H296+$K296+IF(ISBLANK($E296),0,$F296*VLOOKUP($E296,'INFO_Materials recyclability'!$I$6:$M$14,3,0))</f>
        <v>0</v>
      </c>
      <c r="W296" s="62">
        <f>$I296+$J296+$L296+$M296+$N296+$O296+$P296+$Q296+$R296+IF(ISBLANK($E296),0,$F296*(1-VLOOKUP($E296,'INFO_Materials recyclability'!$I$6:$M$14,3,0)))</f>
        <v>0</v>
      </c>
      <c r="X296" s="62">
        <f>$G296+$H296+$I296+IF(ISBLANK($E296),0,$F296*VLOOKUP($E296,'INFO_Materials recyclability'!$I$6:$M$14,4,0))</f>
        <v>0</v>
      </c>
      <c r="Y296" s="62">
        <f>$J296+$K296+$L296+$M296+$N296+$O296+$P296+$Q296+$R296+IF(ISBLANK($E296),0,$F296*(1-VLOOKUP($E296,'INFO_Materials recyclability'!$I$6:$M$14,4,0)))</f>
        <v>0</v>
      </c>
      <c r="Z296" s="62">
        <f>$G296+$H296+$I296+$J296+IF(ISBLANK($E296),0,$F296*VLOOKUP($E296,'INFO_Materials recyclability'!$I$6:$M$14,5,0))</f>
        <v>0</v>
      </c>
      <c r="AA296" s="62">
        <f>$K296+$L296+$M296+$N296+$O296+$P296+$Q296+$R296+IF(ISBLANK($E296),0,$F296*(1-VLOOKUP($E296,'INFO_Materials recyclability'!$I$6:$M$14,5,0)))</f>
        <v>0</v>
      </c>
    </row>
    <row r="297" spans="2:27" x14ac:dyDescent="0.35">
      <c r="B297" s="5"/>
      <c r="C297" s="5"/>
      <c r="D297" s="26"/>
      <c r="E297" s="51"/>
      <c r="F297" s="53"/>
      <c r="G297" s="49"/>
      <c r="H297" s="49"/>
      <c r="I297" s="49"/>
      <c r="J297" s="49"/>
      <c r="K297" s="49"/>
      <c r="L297" s="49"/>
      <c r="M297" s="49"/>
      <c r="N297" s="49"/>
      <c r="O297" s="49"/>
      <c r="P297" s="56"/>
      <c r="Q297" s="70"/>
      <c r="R297" s="61"/>
      <c r="T297" s="62">
        <f>$G297+$H297+$L297+IF(ISBLANK($E297),0,$F297*VLOOKUP($E297,'INFO_Materials recyclability'!$I$6:$M$14,2,0))</f>
        <v>0</v>
      </c>
      <c r="U297" s="62">
        <f>$I297+$J297+$K297+$M297+$N297+$O297+$P297+$Q297+$R297+IF(ISBLANK($E297),0,$F297*(1-VLOOKUP($E297,'INFO_Materials recyclability'!$I$6:$M$14,2,0)))</f>
        <v>0</v>
      </c>
      <c r="V297" s="62">
        <f>$G297+$H297+$K297+IF(ISBLANK($E297),0,$F297*VLOOKUP($E297,'INFO_Materials recyclability'!$I$6:$M$14,3,0))</f>
        <v>0</v>
      </c>
      <c r="W297" s="62">
        <f>$I297+$J297+$L297+$M297+$N297+$O297+$P297+$Q297+$R297+IF(ISBLANK($E297),0,$F297*(1-VLOOKUP($E297,'INFO_Materials recyclability'!$I$6:$M$14,3,0)))</f>
        <v>0</v>
      </c>
      <c r="X297" s="62">
        <f>$G297+$H297+$I297+IF(ISBLANK($E297),0,$F297*VLOOKUP($E297,'INFO_Materials recyclability'!$I$6:$M$14,4,0))</f>
        <v>0</v>
      </c>
      <c r="Y297" s="62">
        <f>$J297+$K297+$L297+$M297+$N297+$O297+$P297+$Q297+$R297+IF(ISBLANK($E297),0,$F297*(1-VLOOKUP($E297,'INFO_Materials recyclability'!$I$6:$M$14,4,0)))</f>
        <v>0</v>
      </c>
      <c r="Z297" s="62">
        <f>$G297+$H297+$I297+$J297+IF(ISBLANK($E297),0,$F297*VLOOKUP($E297,'INFO_Materials recyclability'!$I$6:$M$14,5,0))</f>
        <v>0</v>
      </c>
      <c r="AA297" s="62">
        <f>$K297+$L297+$M297+$N297+$O297+$P297+$Q297+$R297+IF(ISBLANK($E297),0,$F297*(1-VLOOKUP($E297,'INFO_Materials recyclability'!$I$6:$M$14,5,0)))</f>
        <v>0</v>
      </c>
    </row>
    <row r="298" spans="2:27" x14ac:dyDescent="0.35">
      <c r="B298" s="5"/>
      <c r="C298" s="5"/>
      <c r="D298" s="26"/>
      <c r="E298" s="51"/>
      <c r="F298" s="53"/>
      <c r="G298" s="49"/>
      <c r="H298" s="49"/>
      <c r="I298" s="49"/>
      <c r="J298" s="49"/>
      <c r="K298" s="49"/>
      <c r="L298" s="49"/>
      <c r="M298" s="49"/>
      <c r="N298" s="49"/>
      <c r="O298" s="49"/>
      <c r="P298" s="56"/>
      <c r="Q298" s="70"/>
      <c r="R298" s="61"/>
      <c r="T298" s="62">
        <f>$G298+$H298+$L298+IF(ISBLANK($E298),0,$F298*VLOOKUP($E298,'INFO_Materials recyclability'!$I$6:$M$14,2,0))</f>
        <v>0</v>
      </c>
      <c r="U298" s="62">
        <f>$I298+$J298+$K298+$M298+$N298+$O298+$P298+$Q298+$R298+IF(ISBLANK($E298),0,$F298*(1-VLOOKUP($E298,'INFO_Materials recyclability'!$I$6:$M$14,2,0)))</f>
        <v>0</v>
      </c>
      <c r="V298" s="62">
        <f>$G298+$H298+$K298+IF(ISBLANK($E298),0,$F298*VLOOKUP($E298,'INFO_Materials recyclability'!$I$6:$M$14,3,0))</f>
        <v>0</v>
      </c>
      <c r="W298" s="62">
        <f>$I298+$J298+$L298+$M298+$N298+$O298+$P298+$Q298+$R298+IF(ISBLANK($E298),0,$F298*(1-VLOOKUP($E298,'INFO_Materials recyclability'!$I$6:$M$14,3,0)))</f>
        <v>0</v>
      </c>
      <c r="X298" s="62">
        <f>$G298+$H298+$I298+IF(ISBLANK($E298),0,$F298*VLOOKUP($E298,'INFO_Materials recyclability'!$I$6:$M$14,4,0))</f>
        <v>0</v>
      </c>
      <c r="Y298" s="62">
        <f>$J298+$K298+$L298+$M298+$N298+$O298+$P298+$Q298+$R298+IF(ISBLANK($E298),0,$F298*(1-VLOOKUP($E298,'INFO_Materials recyclability'!$I$6:$M$14,4,0)))</f>
        <v>0</v>
      </c>
      <c r="Z298" s="62">
        <f>$G298+$H298+$I298+$J298+IF(ISBLANK($E298),0,$F298*VLOOKUP($E298,'INFO_Materials recyclability'!$I$6:$M$14,5,0))</f>
        <v>0</v>
      </c>
      <c r="AA298" s="62">
        <f>$K298+$L298+$M298+$N298+$O298+$P298+$Q298+$R298+IF(ISBLANK($E298),0,$F298*(1-VLOOKUP($E298,'INFO_Materials recyclability'!$I$6:$M$14,5,0)))</f>
        <v>0</v>
      </c>
    </row>
    <row r="299" spans="2:27" x14ac:dyDescent="0.35">
      <c r="B299" s="5"/>
      <c r="C299" s="5"/>
      <c r="D299" s="26"/>
      <c r="E299" s="51"/>
      <c r="F299" s="53"/>
      <c r="G299" s="49"/>
      <c r="H299" s="49"/>
      <c r="I299" s="49"/>
      <c r="J299" s="49"/>
      <c r="K299" s="49"/>
      <c r="L299" s="49"/>
      <c r="M299" s="49"/>
      <c r="N299" s="49"/>
      <c r="O299" s="49"/>
      <c r="P299" s="56"/>
      <c r="Q299" s="70"/>
      <c r="R299" s="61"/>
      <c r="T299" s="62">
        <f>$G299+$H299+$L299+IF(ISBLANK($E299),0,$F299*VLOOKUP($E299,'INFO_Materials recyclability'!$I$6:$M$14,2,0))</f>
        <v>0</v>
      </c>
      <c r="U299" s="62">
        <f>$I299+$J299+$K299+$M299+$N299+$O299+$P299+$Q299+$R299+IF(ISBLANK($E299),0,$F299*(1-VLOOKUP($E299,'INFO_Materials recyclability'!$I$6:$M$14,2,0)))</f>
        <v>0</v>
      </c>
      <c r="V299" s="62">
        <f>$G299+$H299+$K299+IF(ISBLANK($E299),0,$F299*VLOOKUP($E299,'INFO_Materials recyclability'!$I$6:$M$14,3,0))</f>
        <v>0</v>
      </c>
      <c r="W299" s="62">
        <f>$I299+$J299+$L299+$M299+$N299+$O299+$P299+$Q299+$R299+IF(ISBLANK($E299),0,$F299*(1-VLOOKUP($E299,'INFO_Materials recyclability'!$I$6:$M$14,3,0)))</f>
        <v>0</v>
      </c>
      <c r="X299" s="62">
        <f>$G299+$H299+$I299+IF(ISBLANK($E299),0,$F299*VLOOKUP($E299,'INFO_Materials recyclability'!$I$6:$M$14,4,0))</f>
        <v>0</v>
      </c>
      <c r="Y299" s="62">
        <f>$J299+$K299+$L299+$M299+$N299+$O299+$P299+$Q299+$R299+IF(ISBLANK($E299),0,$F299*(1-VLOOKUP($E299,'INFO_Materials recyclability'!$I$6:$M$14,4,0)))</f>
        <v>0</v>
      </c>
      <c r="Z299" s="62">
        <f>$G299+$H299+$I299+$J299+IF(ISBLANK($E299),0,$F299*VLOOKUP($E299,'INFO_Materials recyclability'!$I$6:$M$14,5,0))</f>
        <v>0</v>
      </c>
      <c r="AA299" s="62">
        <f>$K299+$L299+$M299+$N299+$O299+$P299+$Q299+$R299+IF(ISBLANK($E299),0,$F299*(1-VLOOKUP($E299,'INFO_Materials recyclability'!$I$6:$M$14,5,0)))</f>
        <v>0</v>
      </c>
    </row>
    <row r="300" spans="2:27" x14ac:dyDescent="0.35">
      <c r="B300" s="5"/>
      <c r="C300" s="5"/>
      <c r="D300" s="26"/>
      <c r="E300" s="51"/>
      <c r="F300" s="53"/>
      <c r="G300" s="49"/>
      <c r="H300" s="49"/>
      <c r="I300" s="49"/>
      <c r="J300" s="49"/>
      <c r="K300" s="49"/>
      <c r="L300" s="49"/>
      <c r="M300" s="49"/>
      <c r="N300" s="49"/>
      <c r="O300" s="49"/>
      <c r="P300" s="56"/>
      <c r="Q300" s="70"/>
      <c r="R300" s="61"/>
      <c r="T300" s="62">
        <f>$G300+$H300+$L300+IF(ISBLANK($E300),0,$F300*VLOOKUP($E300,'INFO_Materials recyclability'!$I$6:$M$14,2,0))</f>
        <v>0</v>
      </c>
      <c r="U300" s="62">
        <f>$I300+$J300+$K300+$M300+$N300+$O300+$P300+$Q300+$R300+IF(ISBLANK($E300),0,$F300*(1-VLOOKUP($E300,'INFO_Materials recyclability'!$I$6:$M$14,2,0)))</f>
        <v>0</v>
      </c>
      <c r="V300" s="62">
        <f>$G300+$H300+$K300+IF(ISBLANK($E300),0,$F300*VLOOKUP($E300,'INFO_Materials recyclability'!$I$6:$M$14,3,0))</f>
        <v>0</v>
      </c>
      <c r="W300" s="62">
        <f>$I300+$J300+$L300+$M300+$N300+$O300+$P300+$Q300+$R300+IF(ISBLANK($E300),0,$F300*(1-VLOOKUP($E300,'INFO_Materials recyclability'!$I$6:$M$14,3,0)))</f>
        <v>0</v>
      </c>
      <c r="X300" s="62">
        <f>$G300+$H300+$I300+IF(ISBLANK($E300),0,$F300*VLOOKUP($E300,'INFO_Materials recyclability'!$I$6:$M$14,4,0))</f>
        <v>0</v>
      </c>
      <c r="Y300" s="62">
        <f>$J300+$K300+$L300+$M300+$N300+$O300+$P300+$Q300+$R300+IF(ISBLANK($E300),0,$F300*(1-VLOOKUP($E300,'INFO_Materials recyclability'!$I$6:$M$14,4,0)))</f>
        <v>0</v>
      </c>
      <c r="Z300" s="62">
        <f>$G300+$H300+$I300+$J300+IF(ISBLANK($E300),0,$F300*VLOOKUP($E300,'INFO_Materials recyclability'!$I$6:$M$14,5,0))</f>
        <v>0</v>
      </c>
      <c r="AA300" s="62">
        <f>$K300+$L300+$M300+$N300+$O300+$P300+$Q300+$R300+IF(ISBLANK($E300),0,$F300*(1-VLOOKUP($E300,'INFO_Materials recyclability'!$I$6:$M$14,5,0)))</f>
        <v>0</v>
      </c>
    </row>
    <row r="301" spans="2:27" x14ac:dyDescent="0.35">
      <c r="B301" s="5"/>
      <c r="C301" s="5"/>
      <c r="D301" s="26"/>
      <c r="E301" s="51"/>
      <c r="F301" s="53"/>
      <c r="G301" s="49"/>
      <c r="H301" s="49"/>
      <c r="I301" s="49"/>
      <c r="J301" s="49"/>
      <c r="K301" s="49"/>
      <c r="L301" s="49"/>
      <c r="M301" s="49"/>
      <c r="N301" s="49"/>
      <c r="O301" s="49"/>
      <c r="P301" s="56"/>
      <c r="Q301" s="70"/>
      <c r="R301" s="61"/>
      <c r="T301" s="62">
        <f>$G301+$H301+$L301+IF(ISBLANK($E301),0,$F301*VLOOKUP($E301,'INFO_Materials recyclability'!$I$6:$M$14,2,0))</f>
        <v>0</v>
      </c>
      <c r="U301" s="62">
        <f>$I301+$J301+$K301+$M301+$N301+$O301+$P301+$Q301+$R301+IF(ISBLANK($E301),0,$F301*(1-VLOOKUP($E301,'INFO_Materials recyclability'!$I$6:$M$14,2,0)))</f>
        <v>0</v>
      </c>
      <c r="V301" s="62">
        <f>$G301+$H301+$K301+IF(ISBLANK($E301),0,$F301*VLOOKUP($E301,'INFO_Materials recyclability'!$I$6:$M$14,3,0))</f>
        <v>0</v>
      </c>
      <c r="W301" s="62">
        <f>$I301+$J301+$L301+$M301+$N301+$O301+$P301+$Q301+$R301+IF(ISBLANK($E301),0,$F301*(1-VLOOKUP($E301,'INFO_Materials recyclability'!$I$6:$M$14,3,0)))</f>
        <v>0</v>
      </c>
      <c r="X301" s="62">
        <f>$G301+$H301+$I301+IF(ISBLANK($E301),0,$F301*VLOOKUP($E301,'INFO_Materials recyclability'!$I$6:$M$14,4,0))</f>
        <v>0</v>
      </c>
      <c r="Y301" s="62">
        <f>$J301+$K301+$L301+$M301+$N301+$O301+$P301+$Q301+$R301+IF(ISBLANK($E301),0,$F301*(1-VLOOKUP($E301,'INFO_Materials recyclability'!$I$6:$M$14,4,0)))</f>
        <v>0</v>
      </c>
      <c r="Z301" s="62">
        <f>$G301+$H301+$I301+$J301+IF(ISBLANK($E301),0,$F301*VLOOKUP($E301,'INFO_Materials recyclability'!$I$6:$M$14,5,0))</f>
        <v>0</v>
      </c>
      <c r="AA301" s="62">
        <f>$K301+$L301+$M301+$N301+$O301+$P301+$Q301+$R301+IF(ISBLANK($E301),0,$F301*(1-VLOOKUP($E301,'INFO_Materials recyclability'!$I$6:$M$14,5,0)))</f>
        <v>0</v>
      </c>
    </row>
    <row r="302" spans="2:27" x14ac:dyDescent="0.35">
      <c r="B302" s="5"/>
      <c r="C302" s="5"/>
      <c r="D302" s="26"/>
      <c r="E302" s="51"/>
      <c r="F302" s="53"/>
      <c r="G302" s="49"/>
      <c r="H302" s="49"/>
      <c r="I302" s="49"/>
      <c r="J302" s="49"/>
      <c r="K302" s="49"/>
      <c r="L302" s="49"/>
      <c r="M302" s="49"/>
      <c r="N302" s="49"/>
      <c r="O302" s="49"/>
      <c r="P302" s="56"/>
      <c r="Q302" s="70"/>
      <c r="R302" s="61"/>
      <c r="T302" s="62">
        <f>$G302+$H302+$L302+IF(ISBLANK($E302),0,$F302*VLOOKUP($E302,'INFO_Materials recyclability'!$I$6:$M$14,2,0))</f>
        <v>0</v>
      </c>
      <c r="U302" s="62">
        <f>$I302+$J302+$K302+$M302+$N302+$O302+$P302+$Q302+$R302+IF(ISBLANK($E302),0,$F302*(1-VLOOKUP($E302,'INFO_Materials recyclability'!$I$6:$M$14,2,0)))</f>
        <v>0</v>
      </c>
      <c r="V302" s="62">
        <f>$G302+$H302+$K302+IF(ISBLANK($E302),0,$F302*VLOOKUP($E302,'INFO_Materials recyclability'!$I$6:$M$14,3,0))</f>
        <v>0</v>
      </c>
      <c r="W302" s="62">
        <f>$I302+$J302+$L302+$M302+$N302+$O302+$P302+$Q302+$R302+IF(ISBLANK($E302),0,$F302*(1-VLOOKUP($E302,'INFO_Materials recyclability'!$I$6:$M$14,3,0)))</f>
        <v>0</v>
      </c>
      <c r="X302" s="62">
        <f>$G302+$H302+$I302+IF(ISBLANK($E302),0,$F302*VLOOKUP($E302,'INFO_Materials recyclability'!$I$6:$M$14,4,0))</f>
        <v>0</v>
      </c>
      <c r="Y302" s="62">
        <f>$J302+$K302+$L302+$M302+$N302+$O302+$P302+$Q302+$R302+IF(ISBLANK($E302),0,$F302*(1-VLOOKUP($E302,'INFO_Materials recyclability'!$I$6:$M$14,4,0)))</f>
        <v>0</v>
      </c>
      <c r="Z302" s="62">
        <f>$G302+$H302+$I302+$J302+IF(ISBLANK($E302),0,$F302*VLOOKUP($E302,'INFO_Materials recyclability'!$I$6:$M$14,5,0))</f>
        <v>0</v>
      </c>
      <c r="AA302" s="62">
        <f>$K302+$L302+$M302+$N302+$O302+$P302+$Q302+$R302+IF(ISBLANK($E302),0,$F302*(1-VLOOKUP($E302,'INFO_Materials recyclability'!$I$6:$M$14,5,0)))</f>
        <v>0</v>
      </c>
    </row>
    <row r="303" spans="2:27" x14ac:dyDescent="0.35">
      <c r="B303" s="5"/>
      <c r="C303" s="5"/>
      <c r="D303" s="26"/>
      <c r="E303" s="51"/>
      <c r="F303" s="53"/>
      <c r="G303" s="49"/>
      <c r="H303" s="49"/>
      <c r="I303" s="49"/>
      <c r="J303" s="49"/>
      <c r="K303" s="49"/>
      <c r="L303" s="49"/>
      <c r="M303" s="49"/>
      <c r="N303" s="49"/>
      <c r="O303" s="49"/>
      <c r="P303" s="56"/>
      <c r="Q303" s="70"/>
      <c r="R303" s="61"/>
      <c r="T303" s="62">
        <f>$G303+$H303+$L303+IF(ISBLANK($E303),0,$F303*VLOOKUP($E303,'INFO_Materials recyclability'!$I$6:$M$14,2,0))</f>
        <v>0</v>
      </c>
      <c r="U303" s="62">
        <f>$I303+$J303+$K303+$M303+$N303+$O303+$P303+$Q303+$R303+IF(ISBLANK($E303),0,$F303*(1-VLOOKUP($E303,'INFO_Materials recyclability'!$I$6:$M$14,2,0)))</f>
        <v>0</v>
      </c>
      <c r="V303" s="62">
        <f>$G303+$H303+$K303+IF(ISBLANK($E303),0,$F303*VLOOKUP($E303,'INFO_Materials recyclability'!$I$6:$M$14,3,0))</f>
        <v>0</v>
      </c>
      <c r="W303" s="62">
        <f>$I303+$J303+$L303+$M303+$N303+$O303+$P303+$Q303+$R303+IF(ISBLANK($E303),0,$F303*(1-VLOOKUP($E303,'INFO_Materials recyclability'!$I$6:$M$14,3,0)))</f>
        <v>0</v>
      </c>
      <c r="X303" s="62">
        <f>$G303+$H303+$I303+IF(ISBLANK($E303),0,$F303*VLOOKUP($E303,'INFO_Materials recyclability'!$I$6:$M$14,4,0))</f>
        <v>0</v>
      </c>
      <c r="Y303" s="62">
        <f>$J303+$K303+$L303+$M303+$N303+$O303+$P303+$Q303+$R303+IF(ISBLANK($E303),0,$F303*(1-VLOOKUP($E303,'INFO_Materials recyclability'!$I$6:$M$14,4,0)))</f>
        <v>0</v>
      </c>
      <c r="Z303" s="62">
        <f>$G303+$H303+$I303+$J303+IF(ISBLANK($E303),0,$F303*VLOOKUP($E303,'INFO_Materials recyclability'!$I$6:$M$14,5,0))</f>
        <v>0</v>
      </c>
      <c r="AA303" s="62">
        <f>$K303+$L303+$M303+$N303+$O303+$P303+$Q303+$R303+IF(ISBLANK($E303),0,$F303*(1-VLOOKUP($E303,'INFO_Materials recyclability'!$I$6:$M$14,5,0)))</f>
        <v>0</v>
      </c>
    </row>
    <row r="304" spans="2:27" x14ac:dyDescent="0.35">
      <c r="B304" s="5"/>
      <c r="C304" s="5"/>
      <c r="D304" s="26"/>
      <c r="E304" s="51"/>
      <c r="F304" s="53"/>
      <c r="G304" s="49"/>
      <c r="H304" s="49"/>
      <c r="I304" s="49"/>
      <c r="J304" s="49"/>
      <c r="K304" s="49"/>
      <c r="L304" s="49"/>
      <c r="M304" s="49"/>
      <c r="N304" s="49"/>
      <c r="O304" s="49"/>
      <c r="P304" s="56"/>
      <c r="Q304" s="70"/>
      <c r="R304" s="61"/>
      <c r="T304" s="62">
        <f>$G304+$H304+$L304+IF(ISBLANK($E304),0,$F304*VLOOKUP($E304,'INFO_Materials recyclability'!$I$6:$M$14,2,0))</f>
        <v>0</v>
      </c>
      <c r="U304" s="62">
        <f>$I304+$J304+$K304+$M304+$N304+$O304+$P304+$Q304+$R304+IF(ISBLANK($E304),0,$F304*(1-VLOOKUP($E304,'INFO_Materials recyclability'!$I$6:$M$14,2,0)))</f>
        <v>0</v>
      </c>
      <c r="V304" s="62">
        <f>$G304+$H304+$K304+IF(ISBLANK($E304),0,$F304*VLOOKUP($E304,'INFO_Materials recyclability'!$I$6:$M$14,3,0))</f>
        <v>0</v>
      </c>
      <c r="W304" s="62">
        <f>$I304+$J304+$L304+$M304+$N304+$O304+$P304+$Q304+$R304+IF(ISBLANK($E304),0,$F304*(1-VLOOKUP($E304,'INFO_Materials recyclability'!$I$6:$M$14,3,0)))</f>
        <v>0</v>
      </c>
      <c r="X304" s="62">
        <f>$G304+$H304+$I304+IF(ISBLANK($E304),0,$F304*VLOOKUP($E304,'INFO_Materials recyclability'!$I$6:$M$14,4,0))</f>
        <v>0</v>
      </c>
      <c r="Y304" s="62">
        <f>$J304+$K304+$L304+$M304+$N304+$O304+$P304+$Q304+$R304+IF(ISBLANK($E304),0,$F304*(1-VLOOKUP($E304,'INFO_Materials recyclability'!$I$6:$M$14,4,0)))</f>
        <v>0</v>
      </c>
      <c r="Z304" s="62">
        <f>$G304+$H304+$I304+$J304+IF(ISBLANK($E304),0,$F304*VLOOKUP($E304,'INFO_Materials recyclability'!$I$6:$M$14,5,0))</f>
        <v>0</v>
      </c>
      <c r="AA304" s="62">
        <f>$K304+$L304+$M304+$N304+$O304+$P304+$Q304+$R304+IF(ISBLANK($E304),0,$F304*(1-VLOOKUP($E304,'INFO_Materials recyclability'!$I$6:$M$14,5,0)))</f>
        <v>0</v>
      </c>
    </row>
    <row r="305" spans="2:27" x14ac:dyDescent="0.35">
      <c r="B305" s="5"/>
      <c r="C305" s="5"/>
      <c r="D305" s="26"/>
      <c r="E305" s="51"/>
      <c r="F305" s="53"/>
      <c r="G305" s="49"/>
      <c r="H305" s="49"/>
      <c r="I305" s="49"/>
      <c r="J305" s="49"/>
      <c r="K305" s="49"/>
      <c r="L305" s="49"/>
      <c r="M305" s="49"/>
      <c r="N305" s="49"/>
      <c r="O305" s="49"/>
      <c r="P305" s="56"/>
      <c r="Q305" s="70"/>
      <c r="R305" s="61"/>
      <c r="T305" s="62">
        <f>$G305+$H305+$L305+IF(ISBLANK($E305),0,$F305*VLOOKUP($E305,'INFO_Materials recyclability'!$I$6:$M$14,2,0))</f>
        <v>0</v>
      </c>
      <c r="U305" s="62">
        <f>$I305+$J305+$K305+$M305+$N305+$O305+$P305+$Q305+$R305+IF(ISBLANK($E305),0,$F305*(1-VLOOKUP($E305,'INFO_Materials recyclability'!$I$6:$M$14,2,0)))</f>
        <v>0</v>
      </c>
      <c r="V305" s="62">
        <f>$G305+$H305+$K305+IF(ISBLANK($E305),0,$F305*VLOOKUP($E305,'INFO_Materials recyclability'!$I$6:$M$14,3,0))</f>
        <v>0</v>
      </c>
      <c r="W305" s="62">
        <f>$I305+$J305+$L305+$M305+$N305+$O305+$P305+$Q305+$R305+IF(ISBLANK($E305),0,$F305*(1-VLOOKUP($E305,'INFO_Materials recyclability'!$I$6:$M$14,3,0)))</f>
        <v>0</v>
      </c>
      <c r="X305" s="62">
        <f>$G305+$H305+$I305+IF(ISBLANK($E305),0,$F305*VLOOKUP($E305,'INFO_Materials recyclability'!$I$6:$M$14,4,0))</f>
        <v>0</v>
      </c>
      <c r="Y305" s="62">
        <f>$J305+$K305+$L305+$M305+$N305+$O305+$P305+$Q305+$R305+IF(ISBLANK($E305),0,$F305*(1-VLOOKUP($E305,'INFO_Materials recyclability'!$I$6:$M$14,4,0)))</f>
        <v>0</v>
      </c>
      <c r="Z305" s="62">
        <f>$G305+$H305+$I305+$J305+IF(ISBLANK($E305),0,$F305*VLOOKUP($E305,'INFO_Materials recyclability'!$I$6:$M$14,5,0))</f>
        <v>0</v>
      </c>
      <c r="AA305" s="62">
        <f>$K305+$L305+$M305+$N305+$O305+$P305+$Q305+$R305+IF(ISBLANK($E305),0,$F305*(1-VLOOKUP($E305,'INFO_Materials recyclability'!$I$6:$M$14,5,0)))</f>
        <v>0</v>
      </c>
    </row>
    <row r="306" spans="2:27" x14ac:dyDescent="0.35">
      <c r="B306" s="5"/>
      <c r="C306" s="5"/>
      <c r="D306" s="26"/>
      <c r="E306" s="51"/>
      <c r="F306" s="53"/>
      <c r="G306" s="49"/>
      <c r="H306" s="49"/>
      <c r="I306" s="49"/>
      <c r="J306" s="49"/>
      <c r="K306" s="49"/>
      <c r="L306" s="49"/>
      <c r="M306" s="49"/>
      <c r="N306" s="49"/>
      <c r="O306" s="49"/>
      <c r="P306" s="56"/>
      <c r="Q306" s="70"/>
      <c r="R306" s="61"/>
      <c r="T306" s="62">
        <f>$G306+$H306+$L306+IF(ISBLANK($E306),0,$F306*VLOOKUP($E306,'INFO_Materials recyclability'!$I$6:$M$14,2,0))</f>
        <v>0</v>
      </c>
      <c r="U306" s="62">
        <f>$I306+$J306+$K306+$M306+$N306+$O306+$P306+$Q306+$R306+IF(ISBLANK($E306),0,$F306*(1-VLOOKUP($E306,'INFO_Materials recyclability'!$I$6:$M$14,2,0)))</f>
        <v>0</v>
      </c>
      <c r="V306" s="62">
        <f>$G306+$H306+$K306+IF(ISBLANK($E306),0,$F306*VLOOKUP($E306,'INFO_Materials recyclability'!$I$6:$M$14,3,0))</f>
        <v>0</v>
      </c>
      <c r="W306" s="62">
        <f>$I306+$J306+$L306+$M306+$N306+$O306+$P306+$Q306+$R306+IF(ISBLANK($E306),0,$F306*(1-VLOOKUP($E306,'INFO_Materials recyclability'!$I$6:$M$14,3,0)))</f>
        <v>0</v>
      </c>
      <c r="X306" s="62">
        <f>$G306+$H306+$I306+IF(ISBLANK($E306),0,$F306*VLOOKUP($E306,'INFO_Materials recyclability'!$I$6:$M$14,4,0))</f>
        <v>0</v>
      </c>
      <c r="Y306" s="62">
        <f>$J306+$K306+$L306+$M306+$N306+$O306+$P306+$Q306+$R306+IF(ISBLANK($E306),0,$F306*(1-VLOOKUP($E306,'INFO_Materials recyclability'!$I$6:$M$14,4,0)))</f>
        <v>0</v>
      </c>
      <c r="Z306" s="62">
        <f>$G306+$H306+$I306+$J306+IF(ISBLANK($E306),0,$F306*VLOOKUP($E306,'INFO_Materials recyclability'!$I$6:$M$14,5,0))</f>
        <v>0</v>
      </c>
      <c r="AA306" s="62">
        <f>$K306+$L306+$M306+$N306+$O306+$P306+$Q306+$R306+IF(ISBLANK($E306),0,$F306*(1-VLOOKUP($E306,'INFO_Materials recyclability'!$I$6:$M$14,5,0)))</f>
        <v>0</v>
      </c>
    </row>
    <row r="307" spans="2:27" x14ac:dyDescent="0.35">
      <c r="B307" s="5"/>
      <c r="C307" s="5"/>
      <c r="D307" s="26"/>
      <c r="E307" s="51"/>
      <c r="F307" s="53"/>
      <c r="G307" s="49"/>
      <c r="H307" s="49"/>
      <c r="I307" s="49"/>
      <c r="J307" s="49"/>
      <c r="K307" s="49"/>
      <c r="L307" s="49"/>
      <c r="M307" s="49"/>
      <c r="N307" s="49"/>
      <c r="O307" s="49"/>
      <c r="P307" s="56"/>
      <c r="Q307" s="70"/>
      <c r="R307" s="61"/>
      <c r="T307" s="62">
        <f>$G307+$H307+$L307+IF(ISBLANK($E307),0,$F307*VLOOKUP($E307,'INFO_Materials recyclability'!$I$6:$M$14,2,0))</f>
        <v>0</v>
      </c>
      <c r="U307" s="62">
        <f>$I307+$J307+$K307+$M307+$N307+$O307+$P307+$Q307+$R307+IF(ISBLANK($E307),0,$F307*(1-VLOOKUP($E307,'INFO_Materials recyclability'!$I$6:$M$14,2,0)))</f>
        <v>0</v>
      </c>
      <c r="V307" s="62">
        <f>$G307+$H307+$K307+IF(ISBLANK($E307),0,$F307*VLOOKUP($E307,'INFO_Materials recyclability'!$I$6:$M$14,3,0))</f>
        <v>0</v>
      </c>
      <c r="W307" s="62">
        <f>$I307+$J307+$L307+$M307+$N307+$O307+$P307+$Q307+$R307+IF(ISBLANK($E307),0,$F307*(1-VLOOKUP($E307,'INFO_Materials recyclability'!$I$6:$M$14,3,0)))</f>
        <v>0</v>
      </c>
      <c r="X307" s="62">
        <f>$G307+$H307+$I307+IF(ISBLANK($E307),0,$F307*VLOOKUP($E307,'INFO_Materials recyclability'!$I$6:$M$14,4,0))</f>
        <v>0</v>
      </c>
      <c r="Y307" s="62">
        <f>$J307+$K307+$L307+$M307+$N307+$O307+$P307+$Q307+$R307+IF(ISBLANK($E307),0,$F307*(1-VLOOKUP($E307,'INFO_Materials recyclability'!$I$6:$M$14,4,0)))</f>
        <v>0</v>
      </c>
      <c r="Z307" s="62">
        <f>$G307+$H307+$I307+$J307+IF(ISBLANK($E307),0,$F307*VLOOKUP($E307,'INFO_Materials recyclability'!$I$6:$M$14,5,0))</f>
        <v>0</v>
      </c>
      <c r="AA307" s="62">
        <f>$K307+$L307+$M307+$N307+$O307+$P307+$Q307+$R307+IF(ISBLANK($E307),0,$F307*(1-VLOOKUP($E307,'INFO_Materials recyclability'!$I$6:$M$14,5,0)))</f>
        <v>0</v>
      </c>
    </row>
    <row r="308" spans="2:27" x14ac:dyDescent="0.35">
      <c r="B308" s="5"/>
      <c r="C308" s="5"/>
      <c r="D308" s="26"/>
      <c r="E308" s="51"/>
      <c r="F308" s="53"/>
      <c r="G308" s="49"/>
      <c r="H308" s="49"/>
      <c r="I308" s="49"/>
      <c r="J308" s="49"/>
      <c r="K308" s="49"/>
      <c r="L308" s="49"/>
      <c r="M308" s="49"/>
      <c r="N308" s="49"/>
      <c r="O308" s="49"/>
      <c r="P308" s="56"/>
      <c r="Q308" s="70"/>
      <c r="R308" s="61"/>
      <c r="T308" s="62">
        <f>$G308+$H308+$L308+IF(ISBLANK($E308),0,$F308*VLOOKUP($E308,'INFO_Materials recyclability'!$I$6:$M$14,2,0))</f>
        <v>0</v>
      </c>
      <c r="U308" s="62">
        <f>$I308+$J308+$K308+$M308+$N308+$O308+$P308+$Q308+$R308+IF(ISBLANK($E308),0,$F308*(1-VLOOKUP($E308,'INFO_Materials recyclability'!$I$6:$M$14,2,0)))</f>
        <v>0</v>
      </c>
      <c r="V308" s="62">
        <f>$G308+$H308+$K308+IF(ISBLANK($E308),0,$F308*VLOOKUP($E308,'INFO_Materials recyclability'!$I$6:$M$14,3,0))</f>
        <v>0</v>
      </c>
      <c r="W308" s="62">
        <f>$I308+$J308+$L308+$M308+$N308+$O308+$P308+$Q308+$R308+IF(ISBLANK($E308),0,$F308*(1-VLOOKUP($E308,'INFO_Materials recyclability'!$I$6:$M$14,3,0)))</f>
        <v>0</v>
      </c>
      <c r="X308" s="62">
        <f>$G308+$H308+$I308+IF(ISBLANK($E308),0,$F308*VLOOKUP($E308,'INFO_Materials recyclability'!$I$6:$M$14,4,0))</f>
        <v>0</v>
      </c>
      <c r="Y308" s="62">
        <f>$J308+$K308+$L308+$M308+$N308+$O308+$P308+$Q308+$R308+IF(ISBLANK($E308),0,$F308*(1-VLOOKUP($E308,'INFO_Materials recyclability'!$I$6:$M$14,4,0)))</f>
        <v>0</v>
      </c>
      <c r="Z308" s="62">
        <f>$G308+$H308+$I308+$J308+IF(ISBLANK($E308),0,$F308*VLOOKUP($E308,'INFO_Materials recyclability'!$I$6:$M$14,5,0))</f>
        <v>0</v>
      </c>
      <c r="AA308" s="62">
        <f>$K308+$L308+$M308+$N308+$O308+$P308+$Q308+$R308+IF(ISBLANK($E308),0,$F308*(1-VLOOKUP($E308,'INFO_Materials recyclability'!$I$6:$M$14,5,0)))</f>
        <v>0</v>
      </c>
    </row>
    <row r="309" spans="2:27" x14ac:dyDescent="0.35">
      <c r="B309" s="5"/>
      <c r="C309" s="5"/>
      <c r="D309" s="26"/>
      <c r="E309" s="51"/>
      <c r="F309" s="53"/>
      <c r="G309" s="49"/>
      <c r="H309" s="49"/>
      <c r="I309" s="49"/>
      <c r="J309" s="49"/>
      <c r="K309" s="49"/>
      <c r="L309" s="49"/>
      <c r="M309" s="49"/>
      <c r="N309" s="49"/>
      <c r="O309" s="49"/>
      <c r="P309" s="56"/>
      <c r="Q309" s="70"/>
      <c r="R309" s="61"/>
      <c r="T309" s="62">
        <f>$G309+$H309+$L309+IF(ISBLANK($E309),0,$F309*VLOOKUP($E309,'INFO_Materials recyclability'!$I$6:$M$14,2,0))</f>
        <v>0</v>
      </c>
      <c r="U309" s="62">
        <f>$I309+$J309+$K309+$M309+$N309+$O309+$P309+$Q309+$R309+IF(ISBLANK($E309),0,$F309*(1-VLOOKUP($E309,'INFO_Materials recyclability'!$I$6:$M$14,2,0)))</f>
        <v>0</v>
      </c>
      <c r="V309" s="62">
        <f>$G309+$H309+$K309+IF(ISBLANK($E309),0,$F309*VLOOKUP($E309,'INFO_Materials recyclability'!$I$6:$M$14,3,0))</f>
        <v>0</v>
      </c>
      <c r="W309" s="62">
        <f>$I309+$J309+$L309+$M309+$N309+$O309+$P309+$Q309+$R309+IF(ISBLANK($E309),0,$F309*(1-VLOOKUP($E309,'INFO_Materials recyclability'!$I$6:$M$14,3,0)))</f>
        <v>0</v>
      </c>
      <c r="X309" s="62">
        <f>$G309+$H309+$I309+IF(ISBLANK($E309),0,$F309*VLOOKUP($E309,'INFO_Materials recyclability'!$I$6:$M$14,4,0))</f>
        <v>0</v>
      </c>
      <c r="Y309" s="62">
        <f>$J309+$K309+$L309+$M309+$N309+$O309+$P309+$Q309+$R309+IF(ISBLANK($E309),0,$F309*(1-VLOOKUP($E309,'INFO_Materials recyclability'!$I$6:$M$14,4,0)))</f>
        <v>0</v>
      </c>
      <c r="Z309" s="62">
        <f>$G309+$H309+$I309+$J309+IF(ISBLANK($E309),0,$F309*VLOOKUP($E309,'INFO_Materials recyclability'!$I$6:$M$14,5,0))</f>
        <v>0</v>
      </c>
      <c r="AA309" s="62">
        <f>$K309+$L309+$M309+$N309+$O309+$P309+$Q309+$R309+IF(ISBLANK($E309),0,$F309*(1-VLOOKUP($E309,'INFO_Materials recyclability'!$I$6:$M$14,5,0)))</f>
        <v>0</v>
      </c>
    </row>
    <row r="310" spans="2:27" x14ac:dyDescent="0.35">
      <c r="B310" s="5"/>
      <c r="C310" s="5"/>
      <c r="D310" s="26"/>
      <c r="E310" s="51"/>
      <c r="F310" s="53"/>
      <c r="G310" s="49"/>
      <c r="H310" s="49"/>
      <c r="I310" s="49"/>
      <c r="J310" s="49"/>
      <c r="K310" s="49"/>
      <c r="L310" s="49"/>
      <c r="M310" s="49"/>
      <c r="N310" s="49"/>
      <c r="O310" s="49"/>
      <c r="P310" s="56"/>
      <c r="Q310" s="70"/>
      <c r="R310" s="61"/>
      <c r="T310" s="62">
        <f>$G310+$H310+$L310+IF(ISBLANK($E310),0,$F310*VLOOKUP($E310,'INFO_Materials recyclability'!$I$6:$M$14,2,0))</f>
        <v>0</v>
      </c>
      <c r="U310" s="62">
        <f>$I310+$J310+$K310+$M310+$N310+$O310+$P310+$Q310+$R310+IF(ISBLANK($E310),0,$F310*(1-VLOOKUP($E310,'INFO_Materials recyclability'!$I$6:$M$14,2,0)))</f>
        <v>0</v>
      </c>
      <c r="V310" s="62">
        <f>$G310+$H310+$K310+IF(ISBLANK($E310),0,$F310*VLOOKUP($E310,'INFO_Materials recyclability'!$I$6:$M$14,3,0))</f>
        <v>0</v>
      </c>
      <c r="W310" s="62">
        <f>$I310+$J310+$L310+$M310+$N310+$O310+$P310+$Q310+$R310+IF(ISBLANK($E310),0,$F310*(1-VLOOKUP($E310,'INFO_Materials recyclability'!$I$6:$M$14,3,0)))</f>
        <v>0</v>
      </c>
      <c r="X310" s="62">
        <f>$G310+$H310+$I310+IF(ISBLANK($E310),0,$F310*VLOOKUP($E310,'INFO_Materials recyclability'!$I$6:$M$14,4,0))</f>
        <v>0</v>
      </c>
      <c r="Y310" s="62">
        <f>$J310+$K310+$L310+$M310+$N310+$O310+$P310+$Q310+$R310+IF(ISBLANK($E310),0,$F310*(1-VLOOKUP($E310,'INFO_Materials recyclability'!$I$6:$M$14,4,0)))</f>
        <v>0</v>
      </c>
      <c r="Z310" s="62">
        <f>$G310+$H310+$I310+$J310+IF(ISBLANK($E310),0,$F310*VLOOKUP($E310,'INFO_Materials recyclability'!$I$6:$M$14,5,0))</f>
        <v>0</v>
      </c>
      <c r="AA310" s="62">
        <f>$K310+$L310+$M310+$N310+$O310+$P310+$Q310+$R310+IF(ISBLANK($E310),0,$F310*(1-VLOOKUP($E310,'INFO_Materials recyclability'!$I$6:$M$14,5,0)))</f>
        <v>0</v>
      </c>
    </row>
    <row r="311" spans="2:27" x14ac:dyDescent="0.35">
      <c r="B311" s="5"/>
      <c r="C311" s="5"/>
      <c r="D311" s="26"/>
      <c r="E311" s="51"/>
      <c r="F311" s="53"/>
      <c r="G311" s="49"/>
      <c r="H311" s="49"/>
      <c r="I311" s="49"/>
      <c r="J311" s="49"/>
      <c r="K311" s="49"/>
      <c r="L311" s="49"/>
      <c r="M311" s="49"/>
      <c r="N311" s="49"/>
      <c r="O311" s="49"/>
      <c r="P311" s="56"/>
      <c r="Q311" s="70"/>
      <c r="R311" s="61"/>
      <c r="T311" s="62">
        <f>$G311+$H311+$L311+IF(ISBLANK($E311),0,$F311*VLOOKUP($E311,'INFO_Materials recyclability'!$I$6:$M$14,2,0))</f>
        <v>0</v>
      </c>
      <c r="U311" s="62">
        <f>$I311+$J311+$K311+$M311+$N311+$O311+$P311+$Q311+$R311+IF(ISBLANK($E311),0,$F311*(1-VLOOKUP($E311,'INFO_Materials recyclability'!$I$6:$M$14,2,0)))</f>
        <v>0</v>
      </c>
      <c r="V311" s="62">
        <f>$G311+$H311+$K311+IF(ISBLANK($E311),0,$F311*VLOOKUP($E311,'INFO_Materials recyclability'!$I$6:$M$14,3,0))</f>
        <v>0</v>
      </c>
      <c r="W311" s="62">
        <f>$I311+$J311+$L311+$M311+$N311+$O311+$P311+$Q311+$R311+IF(ISBLANK($E311),0,$F311*(1-VLOOKUP($E311,'INFO_Materials recyclability'!$I$6:$M$14,3,0)))</f>
        <v>0</v>
      </c>
      <c r="X311" s="62">
        <f>$G311+$H311+$I311+IF(ISBLANK($E311),0,$F311*VLOOKUP($E311,'INFO_Materials recyclability'!$I$6:$M$14,4,0))</f>
        <v>0</v>
      </c>
      <c r="Y311" s="62">
        <f>$J311+$K311+$L311+$M311+$N311+$O311+$P311+$Q311+$R311+IF(ISBLANK($E311),0,$F311*(1-VLOOKUP($E311,'INFO_Materials recyclability'!$I$6:$M$14,4,0)))</f>
        <v>0</v>
      </c>
      <c r="Z311" s="62">
        <f>$G311+$H311+$I311+$J311+IF(ISBLANK($E311),0,$F311*VLOOKUP($E311,'INFO_Materials recyclability'!$I$6:$M$14,5,0))</f>
        <v>0</v>
      </c>
      <c r="AA311" s="62">
        <f>$K311+$L311+$M311+$N311+$O311+$P311+$Q311+$R311+IF(ISBLANK($E311),0,$F311*(1-VLOOKUP($E311,'INFO_Materials recyclability'!$I$6:$M$14,5,0)))</f>
        <v>0</v>
      </c>
    </row>
    <row r="312" spans="2:27" x14ac:dyDescent="0.35">
      <c r="B312" s="5"/>
      <c r="C312" s="5"/>
      <c r="D312" s="26"/>
      <c r="E312" s="51"/>
      <c r="F312" s="53"/>
      <c r="G312" s="49"/>
      <c r="H312" s="49"/>
      <c r="I312" s="49"/>
      <c r="J312" s="49"/>
      <c r="K312" s="49"/>
      <c r="L312" s="49"/>
      <c r="M312" s="49"/>
      <c r="N312" s="49"/>
      <c r="O312" s="49"/>
      <c r="P312" s="56"/>
      <c r="Q312" s="70"/>
      <c r="R312" s="61"/>
      <c r="T312" s="62">
        <f>$G312+$H312+$L312+IF(ISBLANK($E312),0,$F312*VLOOKUP($E312,'INFO_Materials recyclability'!$I$6:$M$14,2,0))</f>
        <v>0</v>
      </c>
      <c r="U312" s="62">
        <f>$I312+$J312+$K312+$M312+$N312+$O312+$P312+$Q312+$R312+IF(ISBLANK($E312),0,$F312*(1-VLOOKUP($E312,'INFO_Materials recyclability'!$I$6:$M$14,2,0)))</f>
        <v>0</v>
      </c>
      <c r="V312" s="62">
        <f>$G312+$H312+$K312+IF(ISBLANK($E312),0,$F312*VLOOKUP($E312,'INFO_Materials recyclability'!$I$6:$M$14,3,0))</f>
        <v>0</v>
      </c>
      <c r="W312" s="62">
        <f>$I312+$J312+$L312+$M312+$N312+$O312+$P312+$Q312+$R312+IF(ISBLANK($E312),0,$F312*(1-VLOOKUP($E312,'INFO_Materials recyclability'!$I$6:$M$14,3,0)))</f>
        <v>0</v>
      </c>
      <c r="X312" s="62">
        <f>$G312+$H312+$I312+IF(ISBLANK($E312),0,$F312*VLOOKUP($E312,'INFO_Materials recyclability'!$I$6:$M$14,4,0))</f>
        <v>0</v>
      </c>
      <c r="Y312" s="62">
        <f>$J312+$K312+$L312+$M312+$N312+$O312+$P312+$Q312+$R312+IF(ISBLANK($E312),0,$F312*(1-VLOOKUP($E312,'INFO_Materials recyclability'!$I$6:$M$14,4,0)))</f>
        <v>0</v>
      </c>
      <c r="Z312" s="62">
        <f>$G312+$H312+$I312+$J312+IF(ISBLANK($E312),0,$F312*VLOOKUP($E312,'INFO_Materials recyclability'!$I$6:$M$14,5,0))</f>
        <v>0</v>
      </c>
      <c r="AA312" s="62">
        <f>$K312+$L312+$M312+$N312+$O312+$P312+$Q312+$R312+IF(ISBLANK($E312),0,$F312*(1-VLOOKUP($E312,'INFO_Materials recyclability'!$I$6:$M$14,5,0)))</f>
        <v>0</v>
      </c>
    </row>
    <row r="313" spans="2:27" x14ac:dyDescent="0.35">
      <c r="B313" s="5"/>
      <c r="C313" s="5"/>
      <c r="D313" s="26"/>
      <c r="E313" s="51"/>
      <c r="F313" s="53"/>
      <c r="G313" s="49"/>
      <c r="H313" s="49"/>
      <c r="I313" s="49"/>
      <c r="J313" s="49"/>
      <c r="K313" s="49"/>
      <c r="L313" s="49"/>
      <c r="M313" s="49"/>
      <c r="N313" s="49"/>
      <c r="O313" s="49"/>
      <c r="P313" s="56"/>
      <c r="Q313" s="70"/>
      <c r="R313" s="61"/>
      <c r="T313" s="62">
        <f>$G313+$H313+$L313+IF(ISBLANK($E313),0,$F313*VLOOKUP($E313,'INFO_Materials recyclability'!$I$6:$M$14,2,0))</f>
        <v>0</v>
      </c>
      <c r="U313" s="62">
        <f>$I313+$J313+$K313+$M313+$N313+$O313+$P313+$Q313+$R313+IF(ISBLANK($E313),0,$F313*(1-VLOOKUP($E313,'INFO_Materials recyclability'!$I$6:$M$14,2,0)))</f>
        <v>0</v>
      </c>
      <c r="V313" s="62">
        <f>$G313+$H313+$K313+IF(ISBLANK($E313),0,$F313*VLOOKUP($E313,'INFO_Materials recyclability'!$I$6:$M$14,3,0))</f>
        <v>0</v>
      </c>
      <c r="W313" s="62">
        <f>$I313+$J313+$L313+$M313+$N313+$O313+$P313+$Q313+$R313+IF(ISBLANK($E313),0,$F313*(1-VLOOKUP($E313,'INFO_Materials recyclability'!$I$6:$M$14,3,0)))</f>
        <v>0</v>
      </c>
      <c r="X313" s="62">
        <f>$G313+$H313+$I313+IF(ISBLANK($E313),0,$F313*VLOOKUP($E313,'INFO_Materials recyclability'!$I$6:$M$14,4,0))</f>
        <v>0</v>
      </c>
      <c r="Y313" s="62">
        <f>$J313+$K313+$L313+$M313+$N313+$O313+$P313+$Q313+$R313+IF(ISBLANK($E313),0,$F313*(1-VLOOKUP($E313,'INFO_Materials recyclability'!$I$6:$M$14,4,0)))</f>
        <v>0</v>
      </c>
      <c r="Z313" s="62">
        <f>$G313+$H313+$I313+$J313+IF(ISBLANK($E313),0,$F313*VLOOKUP($E313,'INFO_Materials recyclability'!$I$6:$M$14,5,0))</f>
        <v>0</v>
      </c>
      <c r="AA313" s="62">
        <f>$K313+$L313+$M313+$N313+$O313+$P313+$Q313+$R313+IF(ISBLANK($E313),0,$F313*(1-VLOOKUP($E313,'INFO_Materials recyclability'!$I$6:$M$14,5,0)))</f>
        <v>0</v>
      </c>
    </row>
    <row r="314" spans="2:27" x14ac:dyDescent="0.35">
      <c r="B314" s="5"/>
      <c r="C314" s="5"/>
      <c r="D314" s="26"/>
      <c r="E314" s="51"/>
      <c r="F314" s="53"/>
      <c r="G314" s="49"/>
      <c r="H314" s="49"/>
      <c r="I314" s="49"/>
      <c r="J314" s="49"/>
      <c r="K314" s="49"/>
      <c r="L314" s="49"/>
      <c r="M314" s="49"/>
      <c r="N314" s="49"/>
      <c r="O314" s="49"/>
      <c r="P314" s="56"/>
      <c r="Q314" s="70"/>
      <c r="R314" s="61"/>
      <c r="T314" s="62">
        <f>$G314+$H314+$L314+IF(ISBLANK($E314),0,$F314*VLOOKUP($E314,'INFO_Materials recyclability'!$I$6:$M$14,2,0))</f>
        <v>0</v>
      </c>
      <c r="U314" s="62">
        <f>$I314+$J314+$K314+$M314+$N314+$O314+$P314+$Q314+$R314+IF(ISBLANK($E314),0,$F314*(1-VLOOKUP($E314,'INFO_Materials recyclability'!$I$6:$M$14,2,0)))</f>
        <v>0</v>
      </c>
      <c r="V314" s="62">
        <f>$G314+$H314+$K314+IF(ISBLANK($E314),0,$F314*VLOOKUP($E314,'INFO_Materials recyclability'!$I$6:$M$14,3,0))</f>
        <v>0</v>
      </c>
      <c r="W314" s="62">
        <f>$I314+$J314+$L314+$M314+$N314+$O314+$P314+$Q314+$R314+IF(ISBLANK($E314),0,$F314*(1-VLOOKUP($E314,'INFO_Materials recyclability'!$I$6:$M$14,3,0)))</f>
        <v>0</v>
      </c>
      <c r="X314" s="62">
        <f>$G314+$H314+$I314+IF(ISBLANK($E314),0,$F314*VLOOKUP($E314,'INFO_Materials recyclability'!$I$6:$M$14,4,0))</f>
        <v>0</v>
      </c>
      <c r="Y314" s="62">
        <f>$J314+$K314+$L314+$M314+$N314+$O314+$P314+$Q314+$R314+IF(ISBLANK($E314),0,$F314*(1-VLOOKUP($E314,'INFO_Materials recyclability'!$I$6:$M$14,4,0)))</f>
        <v>0</v>
      </c>
      <c r="Z314" s="62">
        <f>$G314+$H314+$I314+$J314+IF(ISBLANK($E314),0,$F314*VLOOKUP($E314,'INFO_Materials recyclability'!$I$6:$M$14,5,0))</f>
        <v>0</v>
      </c>
      <c r="AA314" s="62">
        <f>$K314+$L314+$M314+$N314+$O314+$P314+$Q314+$R314+IF(ISBLANK($E314),0,$F314*(1-VLOOKUP($E314,'INFO_Materials recyclability'!$I$6:$M$14,5,0)))</f>
        <v>0</v>
      </c>
    </row>
    <row r="315" spans="2:27" x14ac:dyDescent="0.35">
      <c r="B315" s="5"/>
      <c r="C315" s="5"/>
      <c r="D315" s="26"/>
      <c r="E315" s="51"/>
      <c r="F315" s="53"/>
      <c r="G315" s="49"/>
      <c r="H315" s="49"/>
      <c r="I315" s="49"/>
      <c r="J315" s="49"/>
      <c r="K315" s="49"/>
      <c r="L315" s="49"/>
      <c r="M315" s="49"/>
      <c r="N315" s="49"/>
      <c r="O315" s="49"/>
      <c r="P315" s="56"/>
      <c r="Q315" s="70"/>
      <c r="R315" s="61"/>
      <c r="T315" s="62">
        <f>$G315+$H315+$L315+IF(ISBLANK($E315),0,$F315*VLOOKUP($E315,'INFO_Materials recyclability'!$I$6:$M$14,2,0))</f>
        <v>0</v>
      </c>
      <c r="U315" s="62">
        <f>$I315+$J315+$K315+$M315+$N315+$O315+$P315+$Q315+$R315+IF(ISBLANK($E315),0,$F315*(1-VLOOKUP($E315,'INFO_Materials recyclability'!$I$6:$M$14,2,0)))</f>
        <v>0</v>
      </c>
      <c r="V315" s="62">
        <f>$G315+$H315+$K315+IF(ISBLANK($E315),0,$F315*VLOOKUP($E315,'INFO_Materials recyclability'!$I$6:$M$14,3,0))</f>
        <v>0</v>
      </c>
      <c r="W315" s="62">
        <f>$I315+$J315+$L315+$M315+$N315+$O315+$P315+$Q315+$R315+IF(ISBLANK($E315),0,$F315*(1-VLOOKUP($E315,'INFO_Materials recyclability'!$I$6:$M$14,3,0)))</f>
        <v>0</v>
      </c>
      <c r="X315" s="62">
        <f>$G315+$H315+$I315+IF(ISBLANK($E315),0,$F315*VLOOKUP($E315,'INFO_Materials recyclability'!$I$6:$M$14,4,0))</f>
        <v>0</v>
      </c>
      <c r="Y315" s="62">
        <f>$J315+$K315+$L315+$M315+$N315+$O315+$P315+$Q315+$R315+IF(ISBLANK($E315),0,$F315*(1-VLOOKUP($E315,'INFO_Materials recyclability'!$I$6:$M$14,4,0)))</f>
        <v>0</v>
      </c>
      <c r="Z315" s="62">
        <f>$G315+$H315+$I315+$J315+IF(ISBLANK($E315),0,$F315*VLOOKUP($E315,'INFO_Materials recyclability'!$I$6:$M$14,5,0))</f>
        <v>0</v>
      </c>
      <c r="AA315" s="62">
        <f>$K315+$L315+$M315+$N315+$O315+$P315+$Q315+$R315+IF(ISBLANK($E315),0,$F315*(1-VLOOKUP($E315,'INFO_Materials recyclability'!$I$6:$M$14,5,0)))</f>
        <v>0</v>
      </c>
    </row>
    <row r="316" spans="2:27" x14ac:dyDescent="0.35">
      <c r="B316" s="5"/>
      <c r="C316" s="5"/>
      <c r="D316" s="26"/>
      <c r="E316" s="51"/>
      <c r="F316" s="53"/>
      <c r="G316" s="49"/>
      <c r="H316" s="49"/>
      <c r="I316" s="49"/>
      <c r="J316" s="49"/>
      <c r="K316" s="49"/>
      <c r="L316" s="49"/>
      <c r="M316" s="49"/>
      <c r="N316" s="49"/>
      <c r="O316" s="49"/>
      <c r="P316" s="56"/>
      <c r="Q316" s="70"/>
      <c r="R316" s="61"/>
      <c r="T316" s="62">
        <f>$G316+$H316+$L316+IF(ISBLANK($E316),0,$F316*VLOOKUP($E316,'INFO_Materials recyclability'!$I$6:$M$14,2,0))</f>
        <v>0</v>
      </c>
      <c r="U316" s="62">
        <f>$I316+$J316+$K316+$M316+$N316+$O316+$P316+$Q316+$R316+IF(ISBLANK($E316),0,$F316*(1-VLOOKUP($E316,'INFO_Materials recyclability'!$I$6:$M$14,2,0)))</f>
        <v>0</v>
      </c>
      <c r="V316" s="62">
        <f>$G316+$H316+$K316+IF(ISBLANK($E316),0,$F316*VLOOKUP($E316,'INFO_Materials recyclability'!$I$6:$M$14,3,0))</f>
        <v>0</v>
      </c>
      <c r="W316" s="62">
        <f>$I316+$J316+$L316+$M316+$N316+$O316+$P316+$Q316+$R316+IF(ISBLANK($E316),0,$F316*(1-VLOOKUP($E316,'INFO_Materials recyclability'!$I$6:$M$14,3,0)))</f>
        <v>0</v>
      </c>
      <c r="X316" s="62">
        <f>$G316+$H316+$I316+IF(ISBLANK($E316),0,$F316*VLOOKUP($E316,'INFO_Materials recyclability'!$I$6:$M$14,4,0))</f>
        <v>0</v>
      </c>
      <c r="Y316" s="62">
        <f>$J316+$K316+$L316+$M316+$N316+$O316+$P316+$Q316+$R316+IF(ISBLANK($E316),0,$F316*(1-VLOOKUP($E316,'INFO_Materials recyclability'!$I$6:$M$14,4,0)))</f>
        <v>0</v>
      </c>
      <c r="Z316" s="62">
        <f>$G316+$H316+$I316+$J316+IF(ISBLANK($E316),0,$F316*VLOOKUP($E316,'INFO_Materials recyclability'!$I$6:$M$14,5,0))</f>
        <v>0</v>
      </c>
      <c r="AA316" s="62">
        <f>$K316+$L316+$M316+$N316+$O316+$P316+$Q316+$R316+IF(ISBLANK($E316),0,$F316*(1-VLOOKUP($E316,'INFO_Materials recyclability'!$I$6:$M$14,5,0)))</f>
        <v>0</v>
      </c>
    </row>
    <row r="317" spans="2:27" x14ac:dyDescent="0.35">
      <c r="B317" s="5"/>
      <c r="C317" s="5"/>
      <c r="D317" s="26"/>
      <c r="E317" s="51"/>
      <c r="F317" s="53"/>
      <c r="G317" s="49"/>
      <c r="H317" s="49"/>
      <c r="I317" s="49"/>
      <c r="J317" s="49"/>
      <c r="K317" s="49"/>
      <c r="L317" s="49"/>
      <c r="M317" s="49"/>
      <c r="N317" s="49"/>
      <c r="O317" s="49"/>
      <c r="P317" s="56"/>
      <c r="Q317" s="70"/>
      <c r="R317" s="61"/>
      <c r="T317" s="62">
        <f>$G317+$H317+$L317+IF(ISBLANK($E317),0,$F317*VLOOKUP($E317,'INFO_Materials recyclability'!$I$6:$M$14,2,0))</f>
        <v>0</v>
      </c>
      <c r="U317" s="62">
        <f>$I317+$J317+$K317+$M317+$N317+$O317+$P317+$Q317+$R317+IF(ISBLANK($E317),0,$F317*(1-VLOOKUP($E317,'INFO_Materials recyclability'!$I$6:$M$14,2,0)))</f>
        <v>0</v>
      </c>
      <c r="V317" s="62">
        <f>$G317+$H317+$K317+IF(ISBLANK($E317),0,$F317*VLOOKUP($E317,'INFO_Materials recyclability'!$I$6:$M$14,3,0))</f>
        <v>0</v>
      </c>
      <c r="W317" s="62">
        <f>$I317+$J317+$L317+$M317+$N317+$O317+$P317+$Q317+$R317+IF(ISBLANK($E317),0,$F317*(1-VLOOKUP($E317,'INFO_Materials recyclability'!$I$6:$M$14,3,0)))</f>
        <v>0</v>
      </c>
      <c r="X317" s="62">
        <f>$G317+$H317+$I317+IF(ISBLANK($E317),0,$F317*VLOOKUP($E317,'INFO_Materials recyclability'!$I$6:$M$14,4,0))</f>
        <v>0</v>
      </c>
      <c r="Y317" s="62">
        <f>$J317+$K317+$L317+$M317+$N317+$O317+$P317+$Q317+$R317+IF(ISBLANK($E317),0,$F317*(1-VLOOKUP($E317,'INFO_Materials recyclability'!$I$6:$M$14,4,0)))</f>
        <v>0</v>
      </c>
      <c r="Z317" s="62">
        <f>$G317+$H317+$I317+$J317+IF(ISBLANK($E317),0,$F317*VLOOKUP($E317,'INFO_Materials recyclability'!$I$6:$M$14,5,0))</f>
        <v>0</v>
      </c>
      <c r="AA317" s="62">
        <f>$K317+$L317+$M317+$N317+$O317+$P317+$Q317+$R317+IF(ISBLANK($E317),0,$F317*(1-VLOOKUP($E317,'INFO_Materials recyclability'!$I$6:$M$14,5,0)))</f>
        <v>0</v>
      </c>
    </row>
    <row r="318" spans="2:27" x14ac:dyDescent="0.35">
      <c r="B318" s="5"/>
      <c r="C318" s="5"/>
      <c r="D318" s="26"/>
      <c r="E318" s="51"/>
      <c r="F318" s="53"/>
      <c r="G318" s="49"/>
      <c r="H318" s="49"/>
      <c r="I318" s="49"/>
      <c r="J318" s="49"/>
      <c r="K318" s="49"/>
      <c r="L318" s="49"/>
      <c r="M318" s="49"/>
      <c r="N318" s="49"/>
      <c r="O318" s="49"/>
      <c r="P318" s="56"/>
      <c r="Q318" s="70"/>
      <c r="R318" s="61"/>
      <c r="T318" s="62">
        <f>$G318+$H318+$L318+IF(ISBLANK($E318),0,$F318*VLOOKUP($E318,'INFO_Materials recyclability'!$I$6:$M$14,2,0))</f>
        <v>0</v>
      </c>
      <c r="U318" s="62">
        <f>$I318+$J318+$K318+$M318+$N318+$O318+$P318+$Q318+$R318+IF(ISBLANK($E318),0,$F318*(1-VLOOKUP($E318,'INFO_Materials recyclability'!$I$6:$M$14,2,0)))</f>
        <v>0</v>
      </c>
      <c r="V318" s="62">
        <f>$G318+$H318+$K318+IF(ISBLANK($E318),0,$F318*VLOOKUP($E318,'INFO_Materials recyclability'!$I$6:$M$14,3,0))</f>
        <v>0</v>
      </c>
      <c r="W318" s="62">
        <f>$I318+$J318+$L318+$M318+$N318+$O318+$P318+$Q318+$R318+IF(ISBLANK($E318),0,$F318*(1-VLOOKUP($E318,'INFO_Materials recyclability'!$I$6:$M$14,3,0)))</f>
        <v>0</v>
      </c>
      <c r="X318" s="62">
        <f>$G318+$H318+$I318+IF(ISBLANK($E318),0,$F318*VLOOKUP($E318,'INFO_Materials recyclability'!$I$6:$M$14,4,0))</f>
        <v>0</v>
      </c>
      <c r="Y318" s="62">
        <f>$J318+$K318+$L318+$M318+$N318+$O318+$P318+$Q318+$R318+IF(ISBLANK($E318),0,$F318*(1-VLOOKUP($E318,'INFO_Materials recyclability'!$I$6:$M$14,4,0)))</f>
        <v>0</v>
      </c>
      <c r="Z318" s="62">
        <f>$G318+$H318+$I318+$J318+IF(ISBLANK($E318),0,$F318*VLOOKUP($E318,'INFO_Materials recyclability'!$I$6:$M$14,5,0))</f>
        <v>0</v>
      </c>
      <c r="AA318" s="62">
        <f>$K318+$L318+$M318+$N318+$O318+$P318+$Q318+$R318+IF(ISBLANK($E318),0,$F318*(1-VLOOKUP($E318,'INFO_Materials recyclability'!$I$6:$M$14,5,0)))</f>
        <v>0</v>
      </c>
    </row>
    <row r="319" spans="2:27" x14ac:dyDescent="0.35">
      <c r="B319" s="5"/>
      <c r="C319" s="5"/>
      <c r="D319" s="26"/>
      <c r="E319" s="51"/>
      <c r="F319" s="53"/>
      <c r="G319" s="49"/>
      <c r="H319" s="49"/>
      <c r="I319" s="49"/>
      <c r="J319" s="49"/>
      <c r="K319" s="49"/>
      <c r="L319" s="49"/>
      <c r="M319" s="49"/>
      <c r="N319" s="49"/>
      <c r="O319" s="49"/>
      <c r="P319" s="56"/>
      <c r="Q319" s="70"/>
      <c r="R319" s="61"/>
      <c r="T319" s="62">
        <f>$G319+$H319+$L319+IF(ISBLANK($E319),0,$F319*VLOOKUP($E319,'INFO_Materials recyclability'!$I$6:$M$14,2,0))</f>
        <v>0</v>
      </c>
      <c r="U319" s="62">
        <f>$I319+$J319+$K319+$M319+$N319+$O319+$P319+$Q319+$R319+IF(ISBLANK($E319),0,$F319*(1-VLOOKUP($E319,'INFO_Materials recyclability'!$I$6:$M$14,2,0)))</f>
        <v>0</v>
      </c>
      <c r="V319" s="62">
        <f>$G319+$H319+$K319+IF(ISBLANK($E319),0,$F319*VLOOKUP($E319,'INFO_Materials recyclability'!$I$6:$M$14,3,0))</f>
        <v>0</v>
      </c>
      <c r="W319" s="62">
        <f>$I319+$J319+$L319+$M319+$N319+$O319+$P319+$Q319+$R319+IF(ISBLANK($E319),0,$F319*(1-VLOOKUP($E319,'INFO_Materials recyclability'!$I$6:$M$14,3,0)))</f>
        <v>0</v>
      </c>
      <c r="X319" s="62">
        <f>$G319+$H319+$I319+IF(ISBLANK($E319),0,$F319*VLOOKUP($E319,'INFO_Materials recyclability'!$I$6:$M$14,4,0))</f>
        <v>0</v>
      </c>
      <c r="Y319" s="62">
        <f>$J319+$K319+$L319+$M319+$N319+$O319+$P319+$Q319+$R319+IF(ISBLANK($E319),0,$F319*(1-VLOOKUP($E319,'INFO_Materials recyclability'!$I$6:$M$14,4,0)))</f>
        <v>0</v>
      </c>
      <c r="Z319" s="62">
        <f>$G319+$H319+$I319+$J319+IF(ISBLANK($E319),0,$F319*VLOOKUP($E319,'INFO_Materials recyclability'!$I$6:$M$14,5,0))</f>
        <v>0</v>
      </c>
      <c r="AA319" s="62">
        <f>$K319+$L319+$M319+$N319+$O319+$P319+$Q319+$R319+IF(ISBLANK($E319),0,$F319*(1-VLOOKUP($E319,'INFO_Materials recyclability'!$I$6:$M$14,5,0)))</f>
        <v>0</v>
      </c>
    </row>
    <row r="320" spans="2:27" x14ac:dyDescent="0.35">
      <c r="B320" s="5"/>
      <c r="C320" s="5"/>
      <c r="D320" s="26"/>
      <c r="E320" s="51"/>
      <c r="F320" s="53"/>
      <c r="G320" s="49"/>
      <c r="H320" s="49"/>
      <c r="I320" s="49"/>
      <c r="J320" s="49"/>
      <c r="K320" s="49"/>
      <c r="L320" s="49"/>
      <c r="M320" s="49"/>
      <c r="N320" s="49"/>
      <c r="O320" s="49"/>
      <c r="P320" s="56"/>
      <c r="Q320" s="70"/>
      <c r="R320" s="61"/>
      <c r="T320" s="62">
        <f>$G320+$H320+$L320+IF(ISBLANK($E320),0,$F320*VLOOKUP($E320,'INFO_Materials recyclability'!$I$6:$M$14,2,0))</f>
        <v>0</v>
      </c>
      <c r="U320" s="62">
        <f>$I320+$J320+$K320+$M320+$N320+$O320+$P320+$Q320+$R320+IF(ISBLANK($E320),0,$F320*(1-VLOOKUP($E320,'INFO_Materials recyclability'!$I$6:$M$14,2,0)))</f>
        <v>0</v>
      </c>
      <c r="V320" s="62">
        <f>$G320+$H320+$K320+IF(ISBLANK($E320),0,$F320*VLOOKUP($E320,'INFO_Materials recyclability'!$I$6:$M$14,3,0))</f>
        <v>0</v>
      </c>
      <c r="W320" s="62">
        <f>$I320+$J320+$L320+$M320+$N320+$O320+$P320+$Q320+$R320+IF(ISBLANK($E320),0,$F320*(1-VLOOKUP($E320,'INFO_Materials recyclability'!$I$6:$M$14,3,0)))</f>
        <v>0</v>
      </c>
      <c r="X320" s="62">
        <f>$G320+$H320+$I320+IF(ISBLANK($E320),0,$F320*VLOOKUP($E320,'INFO_Materials recyclability'!$I$6:$M$14,4,0))</f>
        <v>0</v>
      </c>
      <c r="Y320" s="62">
        <f>$J320+$K320+$L320+$M320+$N320+$O320+$P320+$Q320+$R320+IF(ISBLANK($E320),0,$F320*(1-VLOOKUP($E320,'INFO_Materials recyclability'!$I$6:$M$14,4,0)))</f>
        <v>0</v>
      </c>
      <c r="Z320" s="62">
        <f>$G320+$H320+$I320+$J320+IF(ISBLANK($E320),0,$F320*VLOOKUP($E320,'INFO_Materials recyclability'!$I$6:$M$14,5,0))</f>
        <v>0</v>
      </c>
      <c r="AA320" s="62">
        <f>$K320+$L320+$M320+$N320+$O320+$P320+$Q320+$R320+IF(ISBLANK($E320),0,$F320*(1-VLOOKUP($E320,'INFO_Materials recyclability'!$I$6:$M$14,5,0)))</f>
        <v>0</v>
      </c>
    </row>
    <row r="321" spans="2:27" x14ac:dyDescent="0.35">
      <c r="B321" s="5"/>
      <c r="C321" s="5"/>
      <c r="D321" s="26"/>
      <c r="E321" s="51"/>
      <c r="F321" s="53"/>
      <c r="G321" s="49"/>
      <c r="H321" s="49"/>
      <c r="I321" s="49"/>
      <c r="J321" s="49"/>
      <c r="K321" s="49"/>
      <c r="L321" s="49"/>
      <c r="M321" s="49"/>
      <c r="N321" s="49"/>
      <c r="O321" s="49"/>
      <c r="P321" s="56"/>
      <c r="Q321" s="70"/>
      <c r="R321" s="61"/>
      <c r="T321" s="62">
        <f>$G321+$H321+$L321+IF(ISBLANK($E321),0,$F321*VLOOKUP($E321,'INFO_Materials recyclability'!$I$6:$M$14,2,0))</f>
        <v>0</v>
      </c>
      <c r="U321" s="62">
        <f>$I321+$J321+$K321+$M321+$N321+$O321+$P321+$Q321+$R321+IF(ISBLANK($E321),0,$F321*(1-VLOOKUP($E321,'INFO_Materials recyclability'!$I$6:$M$14,2,0)))</f>
        <v>0</v>
      </c>
      <c r="V321" s="62">
        <f>$G321+$H321+$K321+IF(ISBLANK($E321),0,$F321*VLOOKUP($E321,'INFO_Materials recyclability'!$I$6:$M$14,3,0))</f>
        <v>0</v>
      </c>
      <c r="W321" s="62">
        <f>$I321+$J321+$L321+$M321+$N321+$O321+$P321+$Q321+$R321+IF(ISBLANK($E321),0,$F321*(1-VLOOKUP($E321,'INFO_Materials recyclability'!$I$6:$M$14,3,0)))</f>
        <v>0</v>
      </c>
      <c r="X321" s="62">
        <f>$G321+$H321+$I321+IF(ISBLANK($E321),0,$F321*VLOOKUP($E321,'INFO_Materials recyclability'!$I$6:$M$14,4,0))</f>
        <v>0</v>
      </c>
      <c r="Y321" s="62">
        <f>$J321+$K321+$L321+$M321+$N321+$O321+$P321+$Q321+$R321+IF(ISBLANK($E321),0,$F321*(1-VLOOKUP($E321,'INFO_Materials recyclability'!$I$6:$M$14,4,0)))</f>
        <v>0</v>
      </c>
      <c r="Z321" s="62">
        <f>$G321+$H321+$I321+$J321+IF(ISBLANK($E321),0,$F321*VLOOKUP($E321,'INFO_Materials recyclability'!$I$6:$M$14,5,0))</f>
        <v>0</v>
      </c>
      <c r="AA321" s="62">
        <f>$K321+$L321+$M321+$N321+$O321+$P321+$Q321+$R321+IF(ISBLANK($E321),0,$F321*(1-VLOOKUP($E321,'INFO_Materials recyclability'!$I$6:$M$14,5,0)))</f>
        <v>0</v>
      </c>
    </row>
    <row r="322" spans="2:27" x14ac:dyDescent="0.35">
      <c r="B322" s="5"/>
      <c r="C322" s="5"/>
      <c r="D322" s="26"/>
      <c r="E322" s="51"/>
      <c r="F322" s="53"/>
      <c r="G322" s="49"/>
      <c r="H322" s="49"/>
      <c r="I322" s="49"/>
      <c r="J322" s="49"/>
      <c r="K322" s="49"/>
      <c r="L322" s="49"/>
      <c r="M322" s="49"/>
      <c r="N322" s="49"/>
      <c r="O322" s="49"/>
      <c r="P322" s="56"/>
      <c r="Q322" s="70"/>
      <c r="R322" s="61"/>
      <c r="T322" s="62">
        <f>$G322+$H322+$L322+IF(ISBLANK($E322),0,$F322*VLOOKUP($E322,'INFO_Materials recyclability'!$I$6:$M$14,2,0))</f>
        <v>0</v>
      </c>
      <c r="U322" s="62">
        <f>$I322+$J322+$K322+$M322+$N322+$O322+$P322+$Q322+$R322+IF(ISBLANK($E322),0,$F322*(1-VLOOKUP($E322,'INFO_Materials recyclability'!$I$6:$M$14,2,0)))</f>
        <v>0</v>
      </c>
      <c r="V322" s="62">
        <f>$G322+$H322+$K322+IF(ISBLANK($E322),0,$F322*VLOOKUP($E322,'INFO_Materials recyclability'!$I$6:$M$14,3,0))</f>
        <v>0</v>
      </c>
      <c r="W322" s="62">
        <f>$I322+$J322+$L322+$M322+$N322+$O322+$P322+$Q322+$R322+IF(ISBLANK($E322),0,$F322*(1-VLOOKUP($E322,'INFO_Materials recyclability'!$I$6:$M$14,3,0)))</f>
        <v>0</v>
      </c>
      <c r="X322" s="62">
        <f>$G322+$H322+$I322+IF(ISBLANK($E322),0,$F322*VLOOKUP($E322,'INFO_Materials recyclability'!$I$6:$M$14,4,0))</f>
        <v>0</v>
      </c>
      <c r="Y322" s="62">
        <f>$J322+$K322+$L322+$M322+$N322+$O322+$P322+$Q322+$R322+IF(ISBLANK($E322),0,$F322*(1-VLOOKUP($E322,'INFO_Materials recyclability'!$I$6:$M$14,4,0)))</f>
        <v>0</v>
      </c>
      <c r="Z322" s="62">
        <f>$G322+$H322+$I322+$J322+IF(ISBLANK($E322),0,$F322*VLOOKUP($E322,'INFO_Materials recyclability'!$I$6:$M$14,5,0))</f>
        <v>0</v>
      </c>
      <c r="AA322" s="62">
        <f>$K322+$L322+$M322+$N322+$O322+$P322+$Q322+$R322+IF(ISBLANK($E322),0,$F322*(1-VLOOKUP($E322,'INFO_Materials recyclability'!$I$6:$M$14,5,0)))</f>
        <v>0</v>
      </c>
    </row>
    <row r="323" spans="2:27" x14ac:dyDescent="0.35">
      <c r="B323" s="5"/>
      <c r="C323" s="5"/>
      <c r="D323" s="26"/>
      <c r="E323" s="51"/>
      <c r="F323" s="53"/>
      <c r="G323" s="49"/>
      <c r="H323" s="49"/>
      <c r="I323" s="49"/>
      <c r="J323" s="49"/>
      <c r="K323" s="49"/>
      <c r="L323" s="49"/>
      <c r="M323" s="49"/>
      <c r="N323" s="49"/>
      <c r="O323" s="49"/>
      <c r="P323" s="56"/>
      <c r="Q323" s="70"/>
      <c r="R323" s="61"/>
      <c r="T323" s="62">
        <f>$G323+$H323+$L323+IF(ISBLANK($E323),0,$F323*VLOOKUP($E323,'INFO_Materials recyclability'!$I$6:$M$14,2,0))</f>
        <v>0</v>
      </c>
      <c r="U323" s="62">
        <f>$I323+$J323+$K323+$M323+$N323+$O323+$P323+$Q323+$R323+IF(ISBLANK($E323),0,$F323*(1-VLOOKUP($E323,'INFO_Materials recyclability'!$I$6:$M$14,2,0)))</f>
        <v>0</v>
      </c>
      <c r="V323" s="62">
        <f>$G323+$H323+$K323+IF(ISBLANK($E323),0,$F323*VLOOKUP($E323,'INFO_Materials recyclability'!$I$6:$M$14,3,0))</f>
        <v>0</v>
      </c>
      <c r="W323" s="62">
        <f>$I323+$J323+$L323+$M323+$N323+$O323+$P323+$Q323+$R323+IF(ISBLANK($E323),0,$F323*(1-VLOOKUP($E323,'INFO_Materials recyclability'!$I$6:$M$14,3,0)))</f>
        <v>0</v>
      </c>
      <c r="X323" s="62">
        <f>$G323+$H323+$I323+IF(ISBLANK($E323),0,$F323*VLOOKUP($E323,'INFO_Materials recyclability'!$I$6:$M$14,4,0))</f>
        <v>0</v>
      </c>
      <c r="Y323" s="62">
        <f>$J323+$K323+$L323+$M323+$N323+$O323+$P323+$Q323+$R323+IF(ISBLANK($E323),0,$F323*(1-VLOOKUP($E323,'INFO_Materials recyclability'!$I$6:$M$14,4,0)))</f>
        <v>0</v>
      </c>
      <c r="Z323" s="62">
        <f>$G323+$H323+$I323+$J323+IF(ISBLANK($E323),0,$F323*VLOOKUP($E323,'INFO_Materials recyclability'!$I$6:$M$14,5,0))</f>
        <v>0</v>
      </c>
      <c r="AA323" s="62">
        <f>$K323+$L323+$M323+$N323+$O323+$P323+$Q323+$R323+IF(ISBLANK($E323),0,$F323*(1-VLOOKUP($E323,'INFO_Materials recyclability'!$I$6:$M$14,5,0)))</f>
        <v>0</v>
      </c>
    </row>
    <row r="324" spans="2:27" x14ac:dyDescent="0.35">
      <c r="B324" s="5"/>
      <c r="C324" s="5"/>
      <c r="D324" s="26"/>
      <c r="E324" s="51"/>
      <c r="F324" s="53"/>
      <c r="G324" s="49"/>
      <c r="H324" s="49"/>
      <c r="I324" s="49"/>
      <c r="J324" s="49"/>
      <c r="K324" s="49"/>
      <c r="L324" s="49"/>
      <c r="M324" s="49"/>
      <c r="N324" s="49"/>
      <c r="O324" s="49"/>
      <c r="P324" s="56"/>
      <c r="Q324" s="70"/>
      <c r="R324" s="61"/>
      <c r="T324" s="62">
        <f>$G324+$H324+$L324+IF(ISBLANK($E324),0,$F324*VLOOKUP($E324,'INFO_Materials recyclability'!$I$6:$M$14,2,0))</f>
        <v>0</v>
      </c>
      <c r="U324" s="62">
        <f>$I324+$J324+$K324+$M324+$N324+$O324+$P324+$Q324+$R324+IF(ISBLANK($E324),0,$F324*(1-VLOOKUP($E324,'INFO_Materials recyclability'!$I$6:$M$14,2,0)))</f>
        <v>0</v>
      </c>
      <c r="V324" s="62">
        <f>$G324+$H324+$K324+IF(ISBLANK($E324),0,$F324*VLOOKUP($E324,'INFO_Materials recyclability'!$I$6:$M$14,3,0))</f>
        <v>0</v>
      </c>
      <c r="W324" s="62">
        <f>$I324+$J324+$L324+$M324+$N324+$O324+$P324+$Q324+$R324+IF(ISBLANK($E324),0,$F324*(1-VLOOKUP($E324,'INFO_Materials recyclability'!$I$6:$M$14,3,0)))</f>
        <v>0</v>
      </c>
      <c r="X324" s="62">
        <f>$G324+$H324+$I324+IF(ISBLANK($E324),0,$F324*VLOOKUP($E324,'INFO_Materials recyclability'!$I$6:$M$14,4,0))</f>
        <v>0</v>
      </c>
      <c r="Y324" s="62">
        <f>$J324+$K324+$L324+$M324+$N324+$O324+$P324+$Q324+$R324+IF(ISBLANK($E324),0,$F324*(1-VLOOKUP($E324,'INFO_Materials recyclability'!$I$6:$M$14,4,0)))</f>
        <v>0</v>
      </c>
      <c r="Z324" s="62">
        <f>$G324+$H324+$I324+$J324+IF(ISBLANK($E324),0,$F324*VLOOKUP($E324,'INFO_Materials recyclability'!$I$6:$M$14,5,0))</f>
        <v>0</v>
      </c>
      <c r="AA324" s="62">
        <f>$K324+$L324+$M324+$N324+$O324+$P324+$Q324+$R324+IF(ISBLANK($E324),0,$F324*(1-VLOOKUP($E324,'INFO_Materials recyclability'!$I$6:$M$14,5,0)))</f>
        <v>0</v>
      </c>
    </row>
    <row r="325" spans="2:27" x14ac:dyDescent="0.35">
      <c r="B325" s="5"/>
      <c r="C325" s="5"/>
      <c r="D325" s="26"/>
      <c r="E325" s="51"/>
      <c r="F325" s="53"/>
      <c r="G325" s="49"/>
      <c r="H325" s="49"/>
      <c r="I325" s="49"/>
      <c r="J325" s="49"/>
      <c r="K325" s="49"/>
      <c r="L325" s="49"/>
      <c r="M325" s="49"/>
      <c r="N325" s="49"/>
      <c r="O325" s="49"/>
      <c r="P325" s="56"/>
      <c r="Q325" s="70"/>
      <c r="R325" s="61"/>
      <c r="T325" s="62">
        <f>$G325+$H325+$L325+IF(ISBLANK($E325),0,$F325*VLOOKUP($E325,'INFO_Materials recyclability'!$I$6:$M$14,2,0))</f>
        <v>0</v>
      </c>
      <c r="U325" s="62">
        <f>$I325+$J325+$K325+$M325+$N325+$O325+$P325+$Q325+$R325+IF(ISBLANK($E325),0,$F325*(1-VLOOKUP($E325,'INFO_Materials recyclability'!$I$6:$M$14,2,0)))</f>
        <v>0</v>
      </c>
      <c r="V325" s="62">
        <f>$G325+$H325+$K325+IF(ISBLANK($E325),0,$F325*VLOOKUP($E325,'INFO_Materials recyclability'!$I$6:$M$14,3,0))</f>
        <v>0</v>
      </c>
      <c r="W325" s="62">
        <f>$I325+$J325+$L325+$M325+$N325+$O325+$P325+$Q325+$R325+IF(ISBLANK($E325),0,$F325*(1-VLOOKUP($E325,'INFO_Materials recyclability'!$I$6:$M$14,3,0)))</f>
        <v>0</v>
      </c>
      <c r="X325" s="62">
        <f>$G325+$H325+$I325+IF(ISBLANK($E325),0,$F325*VLOOKUP($E325,'INFO_Materials recyclability'!$I$6:$M$14,4,0))</f>
        <v>0</v>
      </c>
      <c r="Y325" s="62">
        <f>$J325+$K325+$L325+$M325+$N325+$O325+$P325+$Q325+$R325+IF(ISBLANK($E325),0,$F325*(1-VLOOKUP($E325,'INFO_Materials recyclability'!$I$6:$M$14,4,0)))</f>
        <v>0</v>
      </c>
      <c r="Z325" s="62">
        <f>$G325+$H325+$I325+$J325+IF(ISBLANK($E325),0,$F325*VLOOKUP($E325,'INFO_Materials recyclability'!$I$6:$M$14,5,0))</f>
        <v>0</v>
      </c>
      <c r="AA325" s="62">
        <f>$K325+$L325+$M325+$N325+$O325+$P325+$Q325+$R325+IF(ISBLANK($E325),0,$F325*(1-VLOOKUP($E325,'INFO_Materials recyclability'!$I$6:$M$14,5,0)))</f>
        <v>0</v>
      </c>
    </row>
    <row r="326" spans="2:27" x14ac:dyDescent="0.35">
      <c r="B326" s="5"/>
      <c r="C326" s="5"/>
      <c r="D326" s="26"/>
      <c r="E326" s="51"/>
      <c r="F326" s="53"/>
      <c r="G326" s="49"/>
      <c r="H326" s="49"/>
      <c r="I326" s="49"/>
      <c r="J326" s="49"/>
      <c r="K326" s="49"/>
      <c r="L326" s="49"/>
      <c r="M326" s="49"/>
      <c r="N326" s="49"/>
      <c r="O326" s="49"/>
      <c r="P326" s="56"/>
      <c r="Q326" s="70"/>
      <c r="R326" s="61"/>
      <c r="T326" s="62">
        <f>$G326+$H326+$L326+IF(ISBLANK($E326),0,$F326*VLOOKUP($E326,'INFO_Materials recyclability'!$I$6:$M$14,2,0))</f>
        <v>0</v>
      </c>
      <c r="U326" s="62">
        <f>$I326+$J326+$K326+$M326+$N326+$O326+$P326+$Q326+$R326+IF(ISBLANK($E326),0,$F326*(1-VLOOKUP($E326,'INFO_Materials recyclability'!$I$6:$M$14,2,0)))</f>
        <v>0</v>
      </c>
      <c r="V326" s="62">
        <f>$G326+$H326+$K326+IF(ISBLANK($E326),0,$F326*VLOOKUP($E326,'INFO_Materials recyclability'!$I$6:$M$14,3,0))</f>
        <v>0</v>
      </c>
      <c r="W326" s="62">
        <f>$I326+$J326+$L326+$M326+$N326+$O326+$P326+$Q326+$R326+IF(ISBLANK($E326),0,$F326*(1-VLOOKUP($E326,'INFO_Materials recyclability'!$I$6:$M$14,3,0)))</f>
        <v>0</v>
      </c>
      <c r="X326" s="62">
        <f>$G326+$H326+$I326+IF(ISBLANK($E326),0,$F326*VLOOKUP($E326,'INFO_Materials recyclability'!$I$6:$M$14,4,0))</f>
        <v>0</v>
      </c>
      <c r="Y326" s="62">
        <f>$J326+$K326+$L326+$M326+$N326+$O326+$P326+$Q326+$R326+IF(ISBLANK($E326),0,$F326*(1-VLOOKUP($E326,'INFO_Materials recyclability'!$I$6:$M$14,4,0)))</f>
        <v>0</v>
      </c>
      <c r="Z326" s="62">
        <f>$G326+$H326+$I326+$J326+IF(ISBLANK($E326),0,$F326*VLOOKUP($E326,'INFO_Materials recyclability'!$I$6:$M$14,5,0))</f>
        <v>0</v>
      </c>
      <c r="AA326" s="62">
        <f>$K326+$L326+$M326+$N326+$O326+$P326+$Q326+$R326+IF(ISBLANK($E326),0,$F326*(1-VLOOKUP($E326,'INFO_Materials recyclability'!$I$6:$M$14,5,0)))</f>
        <v>0</v>
      </c>
    </row>
    <row r="327" spans="2:27" x14ac:dyDescent="0.35">
      <c r="B327" s="5"/>
      <c r="C327" s="5"/>
      <c r="D327" s="26"/>
      <c r="E327" s="51"/>
      <c r="F327" s="53"/>
      <c r="G327" s="49"/>
      <c r="H327" s="49"/>
      <c r="I327" s="49"/>
      <c r="J327" s="49"/>
      <c r="K327" s="49"/>
      <c r="L327" s="49"/>
      <c r="M327" s="49"/>
      <c r="N327" s="49"/>
      <c r="O327" s="49"/>
      <c r="P327" s="56"/>
      <c r="Q327" s="70"/>
      <c r="R327" s="61"/>
      <c r="T327" s="62">
        <f>$G327+$H327+$L327+IF(ISBLANK($E327),0,$F327*VLOOKUP($E327,'INFO_Materials recyclability'!$I$6:$M$14,2,0))</f>
        <v>0</v>
      </c>
      <c r="U327" s="62">
        <f>$I327+$J327+$K327+$M327+$N327+$O327+$P327+$Q327+$R327+IF(ISBLANK($E327),0,$F327*(1-VLOOKUP($E327,'INFO_Materials recyclability'!$I$6:$M$14,2,0)))</f>
        <v>0</v>
      </c>
      <c r="V327" s="62">
        <f>$G327+$H327+$K327+IF(ISBLANK($E327),0,$F327*VLOOKUP($E327,'INFO_Materials recyclability'!$I$6:$M$14,3,0))</f>
        <v>0</v>
      </c>
      <c r="W327" s="62">
        <f>$I327+$J327+$L327+$M327+$N327+$O327+$P327+$Q327+$R327+IF(ISBLANK($E327),0,$F327*(1-VLOOKUP($E327,'INFO_Materials recyclability'!$I$6:$M$14,3,0)))</f>
        <v>0</v>
      </c>
      <c r="X327" s="62">
        <f>$G327+$H327+$I327+IF(ISBLANK($E327),0,$F327*VLOOKUP($E327,'INFO_Materials recyclability'!$I$6:$M$14,4,0))</f>
        <v>0</v>
      </c>
      <c r="Y327" s="62">
        <f>$J327+$K327+$L327+$M327+$N327+$O327+$P327+$Q327+$R327+IF(ISBLANK($E327),0,$F327*(1-VLOOKUP($E327,'INFO_Materials recyclability'!$I$6:$M$14,4,0)))</f>
        <v>0</v>
      </c>
      <c r="Z327" s="62">
        <f>$G327+$H327+$I327+$J327+IF(ISBLANK($E327),0,$F327*VLOOKUP($E327,'INFO_Materials recyclability'!$I$6:$M$14,5,0))</f>
        <v>0</v>
      </c>
      <c r="AA327" s="62">
        <f>$K327+$L327+$M327+$N327+$O327+$P327+$Q327+$R327+IF(ISBLANK($E327),0,$F327*(1-VLOOKUP($E327,'INFO_Materials recyclability'!$I$6:$M$14,5,0)))</f>
        <v>0</v>
      </c>
    </row>
    <row r="328" spans="2:27" x14ac:dyDescent="0.35">
      <c r="B328" s="5"/>
      <c r="C328" s="5"/>
      <c r="D328" s="26"/>
      <c r="E328" s="51"/>
      <c r="F328" s="53"/>
      <c r="G328" s="49"/>
      <c r="H328" s="49"/>
      <c r="I328" s="49"/>
      <c r="J328" s="49"/>
      <c r="K328" s="49"/>
      <c r="L328" s="49"/>
      <c r="M328" s="49"/>
      <c r="N328" s="49"/>
      <c r="O328" s="49"/>
      <c r="P328" s="56"/>
      <c r="Q328" s="70"/>
      <c r="R328" s="61"/>
      <c r="T328" s="62">
        <f>$G328+$H328+$L328+IF(ISBLANK($E328),0,$F328*VLOOKUP($E328,'INFO_Materials recyclability'!$I$6:$M$14,2,0))</f>
        <v>0</v>
      </c>
      <c r="U328" s="62">
        <f>$I328+$J328+$K328+$M328+$N328+$O328+$P328+$Q328+$R328+IF(ISBLANK($E328),0,$F328*(1-VLOOKUP($E328,'INFO_Materials recyclability'!$I$6:$M$14,2,0)))</f>
        <v>0</v>
      </c>
      <c r="V328" s="62">
        <f>$G328+$H328+$K328+IF(ISBLANK($E328),0,$F328*VLOOKUP($E328,'INFO_Materials recyclability'!$I$6:$M$14,3,0))</f>
        <v>0</v>
      </c>
      <c r="W328" s="62">
        <f>$I328+$J328+$L328+$M328+$N328+$O328+$P328+$Q328+$R328+IF(ISBLANK($E328),0,$F328*(1-VLOOKUP($E328,'INFO_Materials recyclability'!$I$6:$M$14,3,0)))</f>
        <v>0</v>
      </c>
      <c r="X328" s="62">
        <f>$G328+$H328+$I328+IF(ISBLANK($E328),0,$F328*VLOOKUP($E328,'INFO_Materials recyclability'!$I$6:$M$14,4,0))</f>
        <v>0</v>
      </c>
      <c r="Y328" s="62">
        <f>$J328+$K328+$L328+$M328+$N328+$O328+$P328+$Q328+$R328+IF(ISBLANK($E328),0,$F328*(1-VLOOKUP($E328,'INFO_Materials recyclability'!$I$6:$M$14,4,0)))</f>
        <v>0</v>
      </c>
      <c r="Z328" s="62">
        <f>$G328+$H328+$I328+$J328+IF(ISBLANK($E328),0,$F328*VLOOKUP($E328,'INFO_Materials recyclability'!$I$6:$M$14,5,0))</f>
        <v>0</v>
      </c>
      <c r="AA328" s="62">
        <f>$K328+$L328+$M328+$N328+$O328+$P328+$Q328+$R328+IF(ISBLANK($E328),0,$F328*(1-VLOOKUP($E328,'INFO_Materials recyclability'!$I$6:$M$14,5,0)))</f>
        <v>0</v>
      </c>
    </row>
    <row r="329" spans="2:27" x14ac:dyDescent="0.35">
      <c r="B329" s="5"/>
      <c r="C329" s="5"/>
      <c r="D329" s="26"/>
      <c r="E329" s="51"/>
      <c r="F329" s="53"/>
      <c r="G329" s="49"/>
      <c r="H329" s="49"/>
      <c r="I329" s="49"/>
      <c r="J329" s="49"/>
      <c r="K329" s="49"/>
      <c r="L329" s="49"/>
      <c r="M329" s="49"/>
      <c r="N329" s="49"/>
      <c r="O329" s="49"/>
      <c r="P329" s="56"/>
      <c r="Q329" s="70"/>
      <c r="R329" s="61"/>
      <c r="T329" s="62">
        <f>$G329+$H329+$L329+IF(ISBLANK($E329),0,$F329*VLOOKUP($E329,'INFO_Materials recyclability'!$I$6:$M$14,2,0))</f>
        <v>0</v>
      </c>
      <c r="U329" s="62">
        <f>$I329+$J329+$K329+$M329+$N329+$O329+$P329+$Q329+$R329+IF(ISBLANK($E329),0,$F329*(1-VLOOKUP($E329,'INFO_Materials recyclability'!$I$6:$M$14,2,0)))</f>
        <v>0</v>
      </c>
      <c r="V329" s="62">
        <f>$G329+$H329+$K329+IF(ISBLANK($E329),0,$F329*VLOOKUP($E329,'INFO_Materials recyclability'!$I$6:$M$14,3,0))</f>
        <v>0</v>
      </c>
      <c r="W329" s="62">
        <f>$I329+$J329+$L329+$M329+$N329+$O329+$P329+$Q329+$R329+IF(ISBLANK($E329),0,$F329*(1-VLOOKUP($E329,'INFO_Materials recyclability'!$I$6:$M$14,3,0)))</f>
        <v>0</v>
      </c>
      <c r="X329" s="62">
        <f>$G329+$H329+$I329+IF(ISBLANK($E329),0,$F329*VLOOKUP($E329,'INFO_Materials recyclability'!$I$6:$M$14,4,0))</f>
        <v>0</v>
      </c>
      <c r="Y329" s="62">
        <f>$J329+$K329+$L329+$M329+$N329+$O329+$P329+$Q329+$R329+IF(ISBLANK($E329),0,$F329*(1-VLOOKUP($E329,'INFO_Materials recyclability'!$I$6:$M$14,4,0)))</f>
        <v>0</v>
      </c>
      <c r="Z329" s="62">
        <f>$G329+$H329+$I329+$J329+IF(ISBLANK($E329),0,$F329*VLOOKUP($E329,'INFO_Materials recyclability'!$I$6:$M$14,5,0))</f>
        <v>0</v>
      </c>
      <c r="AA329" s="62">
        <f>$K329+$L329+$M329+$N329+$O329+$P329+$Q329+$R329+IF(ISBLANK($E329),0,$F329*(1-VLOOKUP($E329,'INFO_Materials recyclability'!$I$6:$M$14,5,0)))</f>
        <v>0</v>
      </c>
    </row>
    <row r="330" spans="2:27" x14ac:dyDescent="0.35">
      <c r="B330" s="5"/>
      <c r="C330" s="5"/>
      <c r="D330" s="26"/>
      <c r="E330" s="51"/>
      <c r="F330" s="53"/>
      <c r="G330" s="49"/>
      <c r="H330" s="49"/>
      <c r="I330" s="49"/>
      <c r="J330" s="49"/>
      <c r="K330" s="49"/>
      <c r="L330" s="49"/>
      <c r="M330" s="49"/>
      <c r="N330" s="49"/>
      <c r="O330" s="49"/>
      <c r="P330" s="56"/>
      <c r="Q330" s="70"/>
      <c r="R330" s="61"/>
      <c r="T330" s="62">
        <f>$G330+$H330+$L330+IF(ISBLANK($E330),0,$F330*VLOOKUP($E330,'INFO_Materials recyclability'!$I$6:$M$14,2,0))</f>
        <v>0</v>
      </c>
      <c r="U330" s="62">
        <f>$I330+$J330+$K330+$M330+$N330+$O330+$P330+$Q330+$R330+IF(ISBLANK($E330),0,$F330*(1-VLOOKUP($E330,'INFO_Materials recyclability'!$I$6:$M$14,2,0)))</f>
        <v>0</v>
      </c>
      <c r="V330" s="62">
        <f>$G330+$H330+$K330+IF(ISBLANK($E330),0,$F330*VLOOKUP($E330,'INFO_Materials recyclability'!$I$6:$M$14,3,0))</f>
        <v>0</v>
      </c>
      <c r="W330" s="62">
        <f>$I330+$J330+$L330+$M330+$N330+$O330+$P330+$Q330+$R330+IF(ISBLANK($E330),0,$F330*(1-VLOOKUP($E330,'INFO_Materials recyclability'!$I$6:$M$14,3,0)))</f>
        <v>0</v>
      </c>
      <c r="X330" s="62">
        <f>$G330+$H330+$I330+IF(ISBLANK($E330),0,$F330*VLOOKUP($E330,'INFO_Materials recyclability'!$I$6:$M$14,4,0))</f>
        <v>0</v>
      </c>
      <c r="Y330" s="62">
        <f>$J330+$K330+$L330+$M330+$N330+$O330+$P330+$Q330+$R330+IF(ISBLANK($E330),0,$F330*(1-VLOOKUP($E330,'INFO_Materials recyclability'!$I$6:$M$14,4,0)))</f>
        <v>0</v>
      </c>
      <c r="Z330" s="62">
        <f>$G330+$H330+$I330+$J330+IF(ISBLANK($E330),0,$F330*VLOOKUP($E330,'INFO_Materials recyclability'!$I$6:$M$14,5,0))</f>
        <v>0</v>
      </c>
      <c r="AA330" s="62">
        <f>$K330+$L330+$M330+$N330+$O330+$P330+$Q330+$R330+IF(ISBLANK($E330),0,$F330*(1-VLOOKUP($E330,'INFO_Materials recyclability'!$I$6:$M$14,5,0)))</f>
        <v>0</v>
      </c>
    </row>
    <row r="331" spans="2:27" x14ac:dyDescent="0.35">
      <c r="B331" s="5"/>
      <c r="C331" s="5"/>
      <c r="D331" s="26"/>
      <c r="E331" s="51"/>
      <c r="F331" s="53"/>
      <c r="G331" s="49"/>
      <c r="H331" s="49"/>
      <c r="I331" s="49"/>
      <c r="J331" s="49"/>
      <c r="K331" s="49"/>
      <c r="L331" s="49"/>
      <c r="M331" s="49"/>
      <c r="N331" s="49"/>
      <c r="O331" s="49"/>
      <c r="P331" s="56"/>
      <c r="Q331" s="70"/>
      <c r="R331" s="61"/>
      <c r="T331" s="62">
        <f>$G331+$H331+$L331+IF(ISBLANK($E331),0,$F331*VLOOKUP($E331,'INFO_Materials recyclability'!$I$6:$M$14,2,0))</f>
        <v>0</v>
      </c>
      <c r="U331" s="62">
        <f>$I331+$J331+$K331+$M331+$N331+$O331+$P331+$Q331+$R331+IF(ISBLANK($E331),0,$F331*(1-VLOOKUP($E331,'INFO_Materials recyclability'!$I$6:$M$14,2,0)))</f>
        <v>0</v>
      </c>
      <c r="V331" s="62">
        <f>$G331+$H331+$K331+IF(ISBLANK($E331),0,$F331*VLOOKUP($E331,'INFO_Materials recyclability'!$I$6:$M$14,3,0))</f>
        <v>0</v>
      </c>
      <c r="W331" s="62">
        <f>$I331+$J331+$L331+$M331+$N331+$O331+$P331+$Q331+$R331+IF(ISBLANK($E331),0,$F331*(1-VLOOKUP($E331,'INFO_Materials recyclability'!$I$6:$M$14,3,0)))</f>
        <v>0</v>
      </c>
      <c r="X331" s="62">
        <f>$G331+$H331+$I331+IF(ISBLANK($E331),0,$F331*VLOOKUP($E331,'INFO_Materials recyclability'!$I$6:$M$14,4,0))</f>
        <v>0</v>
      </c>
      <c r="Y331" s="62">
        <f>$J331+$K331+$L331+$M331+$N331+$O331+$P331+$Q331+$R331+IF(ISBLANK($E331),0,$F331*(1-VLOOKUP($E331,'INFO_Materials recyclability'!$I$6:$M$14,4,0)))</f>
        <v>0</v>
      </c>
      <c r="Z331" s="62">
        <f>$G331+$H331+$I331+$J331+IF(ISBLANK($E331),0,$F331*VLOOKUP($E331,'INFO_Materials recyclability'!$I$6:$M$14,5,0))</f>
        <v>0</v>
      </c>
      <c r="AA331" s="62">
        <f>$K331+$L331+$M331+$N331+$O331+$P331+$Q331+$R331+IF(ISBLANK($E331),0,$F331*(1-VLOOKUP($E331,'INFO_Materials recyclability'!$I$6:$M$14,5,0)))</f>
        <v>0</v>
      </c>
    </row>
    <row r="332" spans="2:27" x14ac:dyDescent="0.35">
      <c r="B332" s="5"/>
      <c r="C332" s="5"/>
      <c r="D332" s="26"/>
      <c r="E332" s="51"/>
      <c r="F332" s="53"/>
      <c r="G332" s="49"/>
      <c r="H332" s="49"/>
      <c r="I332" s="49"/>
      <c r="J332" s="49"/>
      <c r="K332" s="49"/>
      <c r="L332" s="49"/>
      <c r="M332" s="49"/>
      <c r="N332" s="49"/>
      <c r="O332" s="49"/>
      <c r="P332" s="56"/>
      <c r="Q332" s="70"/>
      <c r="R332" s="61"/>
      <c r="T332" s="62">
        <f>$G332+$H332+$L332+IF(ISBLANK($E332),0,$F332*VLOOKUP($E332,'INFO_Materials recyclability'!$I$6:$M$14,2,0))</f>
        <v>0</v>
      </c>
      <c r="U332" s="62">
        <f>$I332+$J332+$K332+$M332+$N332+$O332+$P332+$Q332+$R332+IF(ISBLANK($E332),0,$F332*(1-VLOOKUP($E332,'INFO_Materials recyclability'!$I$6:$M$14,2,0)))</f>
        <v>0</v>
      </c>
      <c r="V332" s="62">
        <f>$G332+$H332+$K332+IF(ISBLANK($E332),0,$F332*VLOOKUP($E332,'INFO_Materials recyclability'!$I$6:$M$14,3,0))</f>
        <v>0</v>
      </c>
      <c r="W332" s="62">
        <f>$I332+$J332+$L332+$M332+$N332+$O332+$P332+$Q332+$R332+IF(ISBLANK($E332),0,$F332*(1-VLOOKUP($E332,'INFO_Materials recyclability'!$I$6:$M$14,3,0)))</f>
        <v>0</v>
      </c>
      <c r="X332" s="62">
        <f>$G332+$H332+$I332+IF(ISBLANK($E332),0,$F332*VLOOKUP($E332,'INFO_Materials recyclability'!$I$6:$M$14,4,0))</f>
        <v>0</v>
      </c>
      <c r="Y332" s="62">
        <f>$J332+$K332+$L332+$M332+$N332+$O332+$P332+$Q332+$R332+IF(ISBLANK($E332),0,$F332*(1-VLOOKUP($E332,'INFO_Materials recyclability'!$I$6:$M$14,4,0)))</f>
        <v>0</v>
      </c>
      <c r="Z332" s="62">
        <f>$G332+$H332+$I332+$J332+IF(ISBLANK($E332),0,$F332*VLOOKUP($E332,'INFO_Materials recyclability'!$I$6:$M$14,5,0))</f>
        <v>0</v>
      </c>
      <c r="AA332" s="62">
        <f>$K332+$L332+$M332+$N332+$O332+$P332+$Q332+$R332+IF(ISBLANK($E332),0,$F332*(1-VLOOKUP($E332,'INFO_Materials recyclability'!$I$6:$M$14,5,0)))</f>
        <v>0</v>
      </c>
    </row>
    <row r="333" spans="2:27" x14ac:dyDescent="0.35">
      <c r="B333" s="5"/>
      <c r="C333" s="5"/>
      <c r="D333" s="26"/>
      <c r="E333" s="51"/>
      <c r="F333" s="53"/>
      <c r="G333" s="49"/>
      <c r="H333" s="49"/>
      <c r="I333" s="49"/>
      <c r="J333" s="49"/>
      <c r="K333" s="49"/>
      <c r="L333" s="49"/>
      <c r="M333" s="49"/>
      <c r="N333" s="49"/>
      <c r="O333" s="49"/>
      <c r="P333" s="56"/>
      <c r="Q333" s="70"/>
      <c r="R333" s="61"/>
      <c r="T333" s="62">
        <f>$G333+$H333+$L333+IF(ISBLANK($E333),0,$F333*VLOOKUP($E333,'INFO_Materials recyclability'!$I$6:$M$14,2,0))</f>
        <v>0</v>
      </c>
      <c r="U333" s="62">
        <f>$I333+$J333+$K333+$M333+$N333+$O333+$P333+$Q333+$R333+IF(ISBLANK($E333),0,$F333*(1-VLOOKUP($E333,'INFO_Materials recyclability'!$I$6:$M$14,2,0)))</f>
        <v>0</v>
      </c>
      <c r="V333" s="62">
        <f>$G333+$H333+$K333+IF(ISBLANK($E333),0,$F333*VLOOKUP($E333,'INFO_Materials recyclability'!$I$6:$M$14,3,0))</f>
        <v>0</v>
      </c>
      <c r="W333" s="62">
        <f>$I333+$J333+$L333+$M333+$N333+$O333+$P333+$Q333+$R333+IF(ISBLANK($E333),0,$F333*(1-VLOOKUP($E333,'INFO_Materials recyclability'!$I$6:$M$14,3,0)))</f>
        <v>0</v>
      </c>
      <c r="X333" s="62">
        <f>$G333+$H333+$I333+IF(ISBLANK($E333),0,$F333*VLOOKUP($E333,'INFO_Materials recyclability'!$I$6:$M$14,4,0))</f>
        <v>0</v>
      </c>
      <c r="Y333" s="62">
        <f>$J333+$K333+$L333+$M333+$N333+$O333+$P333+$Q333+$R333+IF(ISBLANK($E333),0,$F333*(1-VLOOKUP($E333,'INFO_Materials recyclability'!$I$6:$M$14,4,0)))</f>
        <v>0</v>
      </c>
      <c r="Z333" s="62">
        <f>$G333+$H333+$I333+$J333+IF(ISBLANK($E333),0,$F333*VLOOKUP($E333,'INFO_Materials recyclability'!$I$6:$M$14,5,0))</f>
        <v>0</v>
      </c>
      <c r="AA333" s="62">
        <f>$K333+$L333+$M333+$N333+$O333+$P333+$Q333+$R333+IF(ISBLANK($E333),0,$F333*(1-VLOOKUP($E333,'INFO_Materials recyclability'!$I$6:$M$14,5,0)))</f>
        <v>0</v>
      </c>
    </row>
    <row r="334" spans="2:27" x14ac:dyDescent="0.35">
      <c r="B334" s="5"/>
      <c r="C334" s="5"/>
      <c r="D334" s="26"/>
      <c r="E334" s="51"/>
      <c r="F334" s="53"/>
      <c r="G334" s="49"/>
      <c r="H334" s="49"/>
      <c r="I334" s="49"/>
      <c r="J334" s="49"/>
      <c r="K334" s="49"/>
      <c r="L334" s="49"/>
      <c r="M334" s="49"/>
      <c r="N334" s="49"/>
      <c r="O334" s="49"/>
      <c r="P334" s="56"/>
      <c r="Q334" s="70"/>
      <c r="R334" s="61"/>
      <c r="T334" s="62">
        <f>$G334+$H334+$L334+IF(ISBLANK($E334),0,$F334*VLOOKUP($E334,'INFO_Materials recyclability'!$I$6:$M$14,2,0))</f>
        <v>0</v>
      </c>
      <c r="U334" s="62">
        <f>$I334+$J334+$K334+$M334+$N334+$O334+$P334+$Q334+$R334+IF(ISBLANK($E334),0,$F334*(1-VLOOKUP($E334,'INFO_Materials recyclability'!$I$6:$M$14,2,0)))</f>
        <v>0</v>
      </c>
      <c r="V334" s="62">
        <f>$G334+$H334+$K334+IF(ISBLANK($E334),0,$F334*VLOOKUP($E334,'INFO_Materials recyclability'!$I$6:$M$14,3,0))</f>
        <v>0</v>
      </c>
      <c r="W334" s="62">
        <f>$I334+$J334+$L334+$M334+$N334+$O334+$P334+$Q334+$R334+IF(ISBLANK($E334),0,$F334*(1-VLOOKUP($E334,'INFO_Materials recyclability'!$I$6:$M$14,3,0)))</f>
        <v>0</v>
      </c>
      <c r="X334" s="62">
        <f>$G334+$H334+$I334+IF(ISBLANK($E334),0,$F334*VLOOKUP($E334,'INFO_Materials recyclability'!$I$6:$M$14,4,0))</f>
        <v>0</v>
      </c>
      <c r="Y334" s="62">
        <f>$J334+$K334+$L334+$M334+$N334+$O334+$P334+$Q334+$R334+IF(ISBLANK($E334),0,$F334*(1-VLOOKUP($E334,'INFO_Materials recyclability'!$I$6:$M$14,4,0)))</f>
        <v>0</v>
      </c>
      <c r="Z334" s="62">
        <f>$G334+$H334+$I334+$J334+IF(ISBLANK($E334),0,$F334*VLOOKUP($E334,'INFO_Materials recyclability'!$I$6:$M$14,5,0))</f>
        <v>0</v>
      </c>
      <c r="AA334" s="62">
        <f>$K334+$L334+$M334+$N334+$O334+$P334+$Q334+$R334+IF(ISBLANK($E334),0,$F334*(1-VLOOKUP($E334,'INFO_Materials recyclability'!$I$6:$M$14,5,0)))</f>
        <v>0</v>
      </c>
    </row>
    <row r="335" spans="2:27" x14ac:dyDescent="0.35">
      <c r="B335" s="5"/>
      <c r="C335" s="5"/>
      <c r="D335" s="26"/>
      <c r="E335" s="51"/>
      <c r="F335" s="53"/>
      <c r="G335" s="49"/>
      <c r="H335" s="49"/>
      <c r="I335" s="49"/>
      <c r="J335" s="49"/>
      <c r="K335" s="49"/>
      <c r="L335" s="49"/>
      <c r="M335" s="49"/>
      <c r="N335" s="49"/>
      <c r="O335" s="49"/>
      <c r="P335" s="56"/>
      <c r="Q335" s="70"/>
      <c r="R335" s="61"/>
      <c r="T335" s="62">
        <f>$G335+$H335+$L335+IF(ISBLANK($E335),0,$F335*VLOOKUP($E335,'INFO_Materials recyclability'!$I$6:$M$14,2,0))</f>
        <v>0</v>
      </c>
      <c r="U335" s="62">
        <f>$I335+$J335+$K335+$M335+$N335+$O335+$P335+$Q335+$R335+IF(ISBLANK($E335),0,$F335*(1-VLOOKUP($E335,'INFO_Materials recyclability'!$I$6:$M$14,2,0)))</f>
        <v>0</v>
      </c>
      <c r="V335" s="62">
        <f>$G335+$H335+$K335+IF(ISBLANK($E335),0,$F335*VLOOKUP($E335,'INFO_Materials recyclability'!$I$6:$M$14,3,0))</f>
        <v>0</v>
      </c>
      <c r="W335" s="62">
        <f>$I335+$J335+$L335+$M335+$N335+$O335+$P335+$Q335+$R335+IF(ISBLANK($E335),0,$F335*(1-VLOOKUP($E335,'INFO_Materials recyclability'!$I$6:$M$14,3,0)))</f>
        <v>0</v>
      </c>
      <c r="X335" s="62">
        <f>$G335+$H335+$I335+IF(ISBLANK($E335),0,$F335*VLOOKUP($E335,'INFO_Materials recyclability'!$I$6:$M$14,4,0))</f>
        <v>0</v>
      </c>
      <c r="Y335" s="62">
        <f>$J335+$K335+$L335+$M335+$N335+$O335+$P335+$Q335+$R335+IF(ISBLANK($E335),0,$F335*(1-VLOOKUP($E335,'INFO_Materials recyclability'!$I$6:$M$14,4,0)))</f>
        <v>0</v>
      </c>
      <c r="Z335" s="62">
        <f>$G335+$H335+$I335+$J335+IF(ISBLANK($E335),0,$F335*VLOOKUP($E335,'INFO_Materials recyclability'!$I$6:$M$14,5,0))</f>
        <v>0</v>
      </c>
      <c r="AA335" s="62">
        <f>$K335+$L335+$M335+$N335+$O335+$P335+$Q335+$R335+IF(ISBLANK($E335),0,$F335*(1-VLOOKUP($E335,'INFO_Materials recyclability'!$I$6:$M$14,5,0)))</f>
        <v>0</v>
      </c>
    </row>
    <row r="336" spans="2:27" x14ac:dyDescent="0.35">
      <c r="B336" s="5"/>
      <c r="C336" s="5"/>
      <c r="D336" s="26"/>
      <c r="E336" s="51"/>
      <c r="F336" s="53"/>
      <c r="G336" s="49"/>
      <c r="H336" s="49"/>
      <c r="I336" s="49"/>
      <c r="J336" s="49"/>
      <c r="K336" s="49"/>
      <c r="L336" s="49"/>
      <c r="M336" s="49"/>
      <c r="N336" s="49"/>
      <c r="O336" s="49"/>
      <c r="P336" s="56"/>
      <c r="Q336" s="70"/>
      <c r="R336" s="61"/>
      <c r="T336" s="62">
        <f>$G336+$H336+$L336+IF(ISBLANK($E336),0,$F336*VLOOKUP($E336,'INFO_Materials recyclability'!$I$6:$M$14,2,0))</f>
        <v>0</v>
      </c>
      <c r="U336" s="62">
        <f>$I336+$J336+$K336+$M336+$N336+$O336+$P336+$Q336+$R336+IF(ISBLANK($E336),0,$F336*(1-VLOOKUP($E336,'INFO_Materials recyclability'!$I$6:$M$14,2,0)))</f>
        <v>0</v>
      </c>
      <c r="V336" s="62">
        <f>$G336+$H336+$K336+IF(ISBLANK($E336),0,$F336*VLOOKUP($E336,'INFO_Materials recyclability'!$I$6:$M$14,3,0))</f>
        <v>0</v>
      </c>
      <c r="W336" s="62">
        <f>$I336+$J336+$L336+$M336+$N336+$O336+$P336+$Q336+$R336+IF(ISBLANK($E336),0,$F336*(1-VLOOKUP($E336,'INFO_Materials recyclability'!$I$6:$M$14,3,0)))</f>
        <v>0</v>
      </c>
      <c r="X336" s="62">
        <f>$G336+$H336+$I336+IF(ISBLANK($E336),0,$F336*VLOOKUP($E336,'INFO_Materials recyclability'!$I$6:$M$14,4,0))</f>
        <v>0</v>
      </c>
      <c r="Y336" s="62">
        <f>$J336+$K336+$L336+$M336+$N336+$O336+$P336+$Q336+$R336+IF(ISBLANK($E336),0,$F336*(1-VLOOKUP($E336,'INFO_Materials recyclability'!$I$6:$M$14,4,0)))</f>
        <v>0</v>
      </c>
      <c r="Z336" s="62">
        <f>$G336+$H336+$I336+$J336+IF(ISBLANK($E336),0,$F336*VLOOKUP($E336,'INFO_Materials recyclability'!$I$6:$M$14,5,0))</f>
        <v>0</v>
      </c>
      <c r="AA336" s="62">
        <f>$K336+$L336+$M336+$N336+$O336+$P336+$Q336+$R336+IF(ISBLANK($E336),0,$F336*(1-VLOOKUP($E336,'INFO_Materials recyclability'!$I$6:$M$14,5,0)))</f>
        <v>0</v>
      </c>
    </row>
    <row r="337" spans="2:27" x14ac:dyDescent="0.35">
      <c r="B337" s="5"/>
      <c r="C337" s="5"/>
      <c r="D337" s="26"/>
      <c r="E337" s="51"/>
      <c r="F337" s="53"/>
      <c r="G337" s="49"/>
      <c r="H337" s="49"/>
      <c r="I337" s="49"/>
      <c r="J337" s="49"/>
      <c r="K337" s="49"/>
      <c r="L337" s="49"/>
      <c r="M337" s="49"/>
      <c r="N337" s="49"/>
      <c r="O337" s="49"/>
      <c r="P337" s="56"/>
      <c r="Q337" s="70"/>
      <c r="R337" s="61"/>
      <c r="T337" s="62">
        <f>$G337+$H337+$L337+IF(ISBLANK($E337),0,$F337*VLOOKUP($E337,'INFO_Materials recyclability'!$I$6:$M$14,2,0))</f>
        <v>0</v>
      </c>
      <c r="U337" s="62">
        <f>$I337+$J337+$K337+$M337+$N337+$O337+$P337+$Q337+$R337+IF(ISBLANK($E337),0,$F337*(1-VLOOKUP($E337,'INFO_Materials recyclability'!$I$6:$M$14,2,0)))</f>
        <v>0</v>
      </c>
      <c r="V337" s="62">
        <f>$G337+$H337+$K337+IF(ISBLANK($E337),0,$F337*VLOOKUP($E337,'INFO_Materials recyclability'!$I$6:$M$14,3,0))</f>
        <v>0</v>
      </c>
      <c r="W337" s="62">
        <f>$I337+$J337+$L337+$M337+$N337+$O337+$P337+$Q337+$R337+IF(ISBLANK($E337),0,$F337*(1-VLOOKUP($E337,'INFO_Materials recyclability'!$I$6:$M$14,3,0)))</f>
        <v>0</v>
      </c>
      <c r="X337" s="62">
        <f>$G337+$H337+$I337+IF(ISBLANK($E337),0,$F337*VLOOKUP($E337,'INFO_Materials recyclability'!$I$6:$M$14,4,0))</f>
        <v>0</v>
      </c>
      <c r="Y337" s="62">
        <f>$J337+$K337+$L337+$M337+$N337+$O337+$P337+$Q337+$R337+IF(ISBLANK($E337),0,$F337*(1-VLOOKUP($E337,'INFO_Materials recyclability'!$I$6:$M$14,4,0)))</f>
        <v>0</v>
      </c>
      <c r="Z337" s="62">
        <f>$G337+$H337+$I337+$J337+IF(ISBLANK($E337),0,$F337*VLOOKUP($E337,'INFO_Materials recyclability'!$I$6:$M$14,5,0))</f>
        <v>0</v>
      </c>
      <c r="AA337" s="62">
        <f>$K337+$L337+$M337+$N337+$O337+$P337+$Q337+$R337+IF(ISBLANK($E337),0,$F337*(1-VLOOKUP($E337,'INFO_Materials recyclability'!$I$6:$M$14,5,0)))</f>
        <v>0</v>
      </c>
    </row>
    <row r="338" spans="2:27" x14ac:dyDescent="0.35">
      <c r="B338" s="5"/>
      <c r="C338" s="5"/>
      <c r="D338" s="26"/>
      <c r="E338" s="51"/>
      <c r="F338" s="53"/>
      <c r="G338" s="49"/>
      <c r="H338" s="49"/>
      <c r="I338" s="49"/>
      <c r="J338" s="49"/>
      <c r="K338" s="49"/>
      <c r="L338" s="49"/>
      <c r="M338" s="49"/>
      <c r="N338" s="49"/>
      <c r="O338" s="49"/>
      <c r="P338" s="56"/>
      <c r="Q338" s="70"/>
      <c r="R338" s="61"/>
      <c r="T338" s="62">
        <f>$G338+$H338+$L338+IF(ISBLANK($E338),0,$F338*VLOOKUP($E338,'INFO_Materials recyclability'!$I$6:$M$14,2,0))</f>
        <v>0</v>
      </c>
      <c r="U338" s="62">
        <f>$I338+$J338+$K338+$M338+$N338+$O338+$P338+$Q338+$R338+IF(ISBLANK($E338),0,$F338*(1-VLOOKUP($E338,'INFO_Materials recyclability'!$I$6:$M$14,2,0)))</f>
        <v>0</v>
      </c>
      <c r="V338" s="62">
        <f>$G338+$H338+$K338+IF(ISBLANK($E338),0,$F338*VLOOKUP($E338,'INFO_Materials recyclability'!$I$6:$M$14,3,0))</f>
        <v>0</v>
      </c>
      <c r="W338" s="62">
        <f>$I338+$J338+$L338+$M338+$N338+$O338+$P338+$Q338+$R338+IF(ISBLANK($E338),0,$F338*(1-VLOOKUP($E338,'INFO_Materials recyclability'!$I$6:$M$14,3,0)))</f>
        <v>0</v>
      </c>
      <c r="X338" s="62">
        <f>$G338+$H338+$I338+IF(ISBLANK($E338),0,$F338*VLOOKUP($E338,'INFO_Materials recyclability'!$I$6:$M$14,4,0))</f>
        <v>0</v>
      </c>
      <c r="Y338" s="62">
        <f>$J338+$K338+$L338+$M338+$N338+$O338+$P338+$Q338+$R338+IF(ISBLANK($E338),0,$F338*(1-VLOOKUP($E338,'INFO_Materials recyclability'!$I$6:$M$14,4,0)))</f>
        <v>0</v>
      </c>
      <c r="Z338" s="62">
        <f>$G338+$H338+$I338+$J338+IF(ISBLANK($E338),0,$F338*VLOOKUP($E338,'INFO_Materials recyclability'!$I$6:$M$14,5,0))</f>
        <v>0</v>
      </c>
      <c r="AA338" s="62">
        <f>$K338+$L338+$M338+$N338+$O338+$P338+$Q338+$R338+IF(ISBLANK($E338),0,$F338*(1-VLOOKUP($E338,'INFO_Materials recyclability'!$I$6:$M$14,5,0)))</f>
        <v>0</v>
      </c>
    </row>
    <row r="339" spans="2:27" x14ac:dyDescent="0.35">
      <c r="B339" s="5"/>
      <c r="C339" s="5"/>
      <c r="D339" s="26"/>
      <c r="E339" s="51"/>
      <c r="F339" s="53"/>
      <c r="G339" s="49"/>
      <c r="H339" s="49"/>
      <c r="I339" s="49"/>
      <c r="J339" s="49"/>
      <c r="K339" s="49"/>
      <c r="L339" s="49"/>
      <c r="M339" s="49"/>
      <c r="N339" s="49"/>
      <c r="O339" s="49"/>
      <c r="P339" s="56"/>
      <c r="Q339" s="70"/>
      <c r="R339" s="61"/>
      <c r="T339" s="62">
        <f>$G339+$H339+$L339+IF(ISBLANK($E339),0,$F339*VLOOKUP($E339,'INFO_Materials recyclability'!$I$6:$M$14,2,0))</f>
        <v>0</v>
      </c>
      <c r="U339" s="62">
        <f>$I339+$J339+$K339+$M339+$N339+$O339+$P339+$Q339+$R339+IF(ISBLANK($E339),0,$F339*(1-VLOOKUP($E339,'INFO_Materials recyclability'!$I$6:$M$14,2,0)))</f>
        <v>0</v>
      </c>
      <c r="V339" s="62">
        <f>$G339+$H339+$K339+IF(ISBLANK($E339),0,$F339*VLOOKUP($E339,'INFO_Materials recyclability'!$I$6:$M$14,3,0))</f>
        <v>0</v>
      </c>
      <c r="W339" s="62">
        <f>$I339+$J339+$L339+$M339+$N339+$O339+$P339+$Q339+$R339+IF(ISBLANK($E339),0,$F339*(1-VLOOKUP($E339,'INFO_Materials recyclability'!$I$6:$M$14,3,0)))</f>
        <v>0</v>
      </c>
      <c r="X339" s="62">
        <f>$G339+$H339+$I339+IF(ISBLANK($E339),0,$F339*VLOOKUP($E339,'INFO_Materials recyclability'!$I$6:$M$14,4,0))</f>
        <v>0</v>
      </c>
      <c r="Y339" s="62">
        <f>$J339+$K339+$L339+$M339+$N339+$O339+$P339+$Q339+$R339+IF(ISBLANK($E339),0,$F339*(1-VLOOKUP($E339,'INFO_Materials recyclability'!$I$6:$M$14,4,0)))</f>
        <v>0</v>
      </c>
      <c r="Z339" s="62">
        <f>$G339+$H339+$I339+$J339+IF(ISBLANK($E339),0,$F339*VLOOKUP($E339,'INFO_Materials recyclability'!$I$6:$M$14,5,0))</f>
        <v>0</v>
      </c>
      <c r="AA339" s="62">
        <f>$K339+$L339+$M339+$N339+$O339+$P339+$Q339+$R339+IF(ISBLANK($E339),0,$F339*(1-VLOOKUP($E339,'INFO_Materials recyclability'!$I$6:$M$14,5,0)))</f>
        <v>0</v>
      </c>
    </row>
    <row r="340" spans="2:27" x14ac:dyDescent="0.35">
      <c r="B340" s="5"/>
      <c r="C340" s="5"/>
      <c r="D340" s="26"/>
      <c r="E340" s="51"/>
      <c r="F340" s="53"/>
      <c r="G340" s="49"/>
      <c r="H340" s="49"/>
      <c r="I340" s="49"/>
      <c r="J340" s="49"/>
      <c r="K340" s="49"/>
      <c r="L340" s="49"/>
      <c r="M340" s="49"/>
      <c r="N340" s="49"/>
      <c r="O340" s="49"/>
      <c r="P340" s="56"/>
      <c r="Q340" s="70"/>
      <c r="R340" s="61"/>
      <c r="T340" s="62">
        <f>$G340+$H340+$L340+IF(ISBLANK($E340),0,$F340*VLOOKUP($E340,'INFO_Materials recyclability'!$I$6:$M$14,2,0))</f>
        <v>0</v>
      </c>
      <c r="U340" s="62">
        <f>$I340+$J340+$K340+$M340+$N340+$O340+$P340+$Q340+$R340+IF(ISBLANK($E340),0,$F340*(1-VLOOKUP($E340,'INFO_Materials recyclability'!$I$6:$M$14,2,0)))</f>
        <v>0</v>
      </c>
      <c r="V340" s="62">
        <f>$G340+$H340+$K340+IF(ISBLANK($E340),0,$F340*VLOOKUP($E340,'INFO_Materials recyclability'!$I$6:$M$14,3,0))</f>
        <v>0</v>
      </c>
      <c r="W340" s="62">
        <f>$I340+$J340+$L340+$M340+$N340+$O340+$P340+$Q340+$R340+IF(ISBLANK($E340),0,$F340*(1-VLOOKUP($E340,'INFO_Materials recyclability'!$I$6:$M$14,3,0)))</f>
        <v>0</v>
      </c>
      <c r="X340" s="62">
        <f>$G340+$H340+$I340+IF(ISBLANK($E340),0,$F340*VLOOKUP($E340,'INFO_Materials recyclability'!$I$6:$M$14,4,0))</f>
        <v>0</v>
      </c>
      <c r="Y340" s="62">
        <f>$J340+$K340+$L340+$M340+$N340+$O340+$P340+$Q340+$R340+IF(ISBLANK($E340),0,$F340*(1-VLOOKUP($E340,'INFO_Materials recyclability'!$I$6:$M$14,4,0)))</f>
        <v>0</v>
      </c>
      <c r="Z340" s="62">
        <f>$G340+$H340+$I340+$J340+IF(ISBLANK($E340),0,$F340*VLOOKUP($E340,'INFO_Materials recyclability'!$I$6:$M$14,5,0))</f>
        <v>0</v>
      </c>
      <c r="AA340" s="62">
        <f>$K340+$L340+$M340+$N340+$O340+$P340+$Q340+$R340+IF(ISBLANK($E340),0,$F340*(1-VLOOKUP($E340,'INFO_Materials recyclability'!$I$6:$M$14,5,0)))</f>
        <v>0</v>
      </c>
    </row>
    <row r="341" spans="2:27" x14ac:dyDescent="0.35">
      <c r="B341" s="5"/>
      <c r="C341" s="5"/>
      <c r="D341" s="26"/>
      <c r="E341" s="51"/>
      <c r="F341" s="53"/>
      <c r="G341" s="49"/>
      <c r="H341" s="49"/>
      <c r="I341" s="49"/>
      <c r="J341" s="49"/>
      <c r="K341" s="49"/>
      <c r="L341" s="49"/>
      <c r="M341" s="49"/>
      <c r="N341" s="49"/>
      <c r="O341" s="49"/>
      <c r="P341" s="56"/>
      <c r="Q341" s="70"/>
      <c r="R341" s="61"/>
      <c r="T341" s="62">
        <f>$G341+$H341+$L341+IF(ISBLANK($E341),0,$F341*VLOOKUP($E341,'INFO_Materials recyclability'!$I$6:$M$14,2,0))</f>
        <v>0</v>
      </c>
      <c r="U341" s="62">
        <f>$I341+$J341+$K341+$M341+$N341+$O341+$P341+$Q341+$R341+IF(ISBLANK($E341),0,$F341*(1-VLOOKUP($E341,'INFO_Materials recyclability'!$I$6:$M$14,2,0)))</f>
        <v>0</v>
      </c>
      <c r="V341" s="62">
        <f>$G341+$H341+$K341+IF(ISBLANK($E341),0,$F341*VLOOKUP($E341,'INFO_Materials recyclability'!$I$6:$M$14,3,0))</f>
        <v>0</v>
      </c>
      <c r="W341" s="62">
        <f>$I341+$J341+$L341+$M341+$N341+$O341+$P341+$Q341+$R341+IF(ISBLANK($E341),0,$F341*(1-VLOOKUP($E341,'INFO_Materials recyclability'!$I$6:$M$14,3,0)))</f>
        <v>0</v>
      </c>
      <c r="X341" s="62">
        <f>$G341+$H341+$I341+IF(ISBLANK($E341),0,$F341*VLOOKUP($E341,'INFO_Materials recyclability'!$I$6:$M$14,4,0))</f>
        <v>0</v>
      </c>
      <c r="Y341" s="62">
        <f>$J341+$K341+$L341+$M341+$N341+$O341+$P341+$Q341+$R341+IF(ISBLANK($E341),0,$F341*(1-VLOOKUP($E341,'INFO_Materials recyclability'!$I$6:$M$14,4,0)))</f>
        <v>0</v>
      </c>
      <c r="Z341" s="62">
        <f>$G341+$H341+$I341+$J341+IF(ISBLANK($E341),0,$F341*VLOOKUP($E341,'INFO_Materials recyclability'!$I$6:$M$14,5,0))</f>
        <v>0</v>
      </c>
      <c r="AA341" s="62">
        <f>$K341+$L341+$M341+$N341+$O341+$P341+$Q341+$R341+IF(ISBLANK($E341),0,$F341*(1-VLOOKUP($E341,'INFO_Materials recyclability'!$I$6:$M$14,5,0)))</f>
        <v>0</v>
      </c>
    </row>
    <row r="342" spans="2:27" x14ac:dyDescent="0.35">
      <c r="B342" s="5"/>
      <c r="C342" s="5"/>
      <c r="D342" s="26"/>
      <c r="E342" s="51"/>
      <c r="F342" s="53"/>
      <c r="G342" s="49"/>
      <c r="H342" s="49"/>
      <c r="I342" s="49"/>
      <c r="J342" s="49"/>
      <c r="K342" s="49"/>
      <c r="L342" s="49"/>
      <c r="M342" s="49"/>
      <c r="N342" s="49"/>
      <c r="O342" s="49"/>
      <c r="P342" s="56"/>
      <c r="Q342" s="70"/>
      <c r="R342" s="61"/>
      <c r="T342" s="62">
        <f>$G342+$H342+$L342+IF(ISBLANK($E342),0,$F342*VLOOKUP($E342,'INFO_Materials recyclability'!$I$6:$M$14,2,0))</f>
        <v>0</v>
      </c>
      <c r="U342" s="62">
        <f>$I342+$J342+$K342+$M342+$N342+$O342+$P342+$Q342+$R342+IF(ISBLANK($E342),0,$F342*(1-VLOOKUP($E342,'INFO_Materials recyclability'!$I$6:$M$14,2,0)))</f>
        <v>0</v>
      </c>
      <c r="V342" s="62">
        <f>$G342+$H342+$K342+IF(ISBLANK($E342),0,$F342*VLOOKUP($E342,'INFO_Materials recyclability'!$I$6:$M$14,3,0))</f>
        <v>0</v>
      </c>
      <c r="W342" s="62">
        <f>$I342+$J342+$L342+$M342+$N342+$O342+$P342+$Q342+$R342+IF(ISBLANK($E342),0,$F342*(1-VLOOKUP($E342,'INFO_Materials recyclability'!$I$6:$M$14,3,0)))</f>
        <v>0</v>
      </c>
      <c r="X342" s="62">
        <f>$G342+$H342+$I342+IF(ISBLANK($E342),0,$F342*VLOOKUP($E342,'INFO_Materials recyclability'!$I$6:$M$14,4,0))</f>
        <v>0</v>
      </c>
      <c r="Y342" s="62">
        <f>$J342+$K342+$L342+$M342+$N342+$O342+$P342+$Q342+$R342+IF(ISBLANK($E342),0,$F342*(1-VLOOKUP($E342,'INFO_Materials recyclability'!$I$6:$M$14,4,0)))</f>
        <v>0</v>
      </c>
      <c r="Z342" s="62">
        <f>$G342+$H342+$I342+$J342+IF(ISBLANK($E342),0,$F342*VLOOKUP($E342,'INFO_Materials recyclability'!$I$6:$M$14,5,0))</f>
        <v>0</v>
      </c>
      <c r="AA342" s="62">
        <f>$K342+$L342+$M342+$N342+$O342+$P342+$Q342+$R342+IF(ISBLANK($E342),0,$F342*(1-VLOOKUP($E342,'INFO_Materials recyclability'!$I$6:$M$14,5,0)))</f>
        <v>0</v>
      </c>
    </row>
    <row r="343" spans="2:27" x14ac:dyDescent="0.35">
      <c r="B343" s="5"/>
      <c r="C343" s="5"/>
      <c r="D343" s="26"/>
      <c r="E343" s="51"/>
      <c r="F343" s="53"/>
      <c r="G343" s="49"/>
      <c r="H343" s="49"/>
      <c r="I343" s="49"/>
      <c r="J343" s="49"/>
      <c r="K343" s="49"/>
      <c r="L343" s="49"/>
      <c r="M343" s="49"/>
      <c r="N343" s="49"/>
      <c r="O343" s="49"/>
      <c r="P343" s="56"/>
      <c r="Q343" s="70"/>
      <c r="R343" s="61"/>
      <c r="T343" s="62">
        <f>$G343+$H343+$L343+IF(ISBLANK($E343),0,$F343*VLOOKUP($E343,'INFO_Materials recyclability'!$I$6:$M$14,2,0))</f>
        <v>0</v>
      </c>
      <c r="U343" s="62">
        <f>$I343+$J343+$K343+$M343+$N343+$O343+$P343+$Q343+$R343+IF(ISBLANK($E343),0,$F343*(1-VLOOKUP($E343,'INFO_Materials recyclability'!$I$6:$M$14,2,0)))</f>
        <v>0</v>
      </c>
      <c r="V343" s="62">
        <f>$G343+$H343+$K343+IF(ISBLANK($E343),0,$F343*VLOOKUP($E343,'INFO_Materials recyclability'!$I$6:$M$14,3,0))</f>
        <v>0</v>
      </c>
      <c r="W343" s="62">
        <f>$I343+$J343+$L343+$M343+$N343+$O343+$P343+$Q343+$R343+IF(ISBLANK($E343),0,$F343*(1-VLOOKUP($E343,'INFO_Materials recyclability'!$I$6:$M$14,3,0)))</f>
        <v>0</v>
      </c>
      <c r="X343" s="62">
        <f>$G343+$H343+$I343+IF(ISBLANK($E343),0,$F343*VLOOKUP($E343,'INFO_Materials recyclability'!$I$6:$M$14,4,0))</f>
        <v>0</v>
      </c>
      <c r="Y343" s="62">
        <f>$J343+$K343+$L343+$M343+$N343+$O343+$P343+$Q343+$R343+IF(ISBLANK($E343),0,$F343*(1-VLOOKUP($E343,'INFO_Materials recyclability'!$I$6:$M$14,4,0)))</f>
        <v>0</v>
      </c>
      <c r="Z343" s="62">
        <f>$G343+$H343+$I343+$J343+IF(ISBLANK($E343),0,$F343*VLOOKUP($E343,'INFO_Materials recyclability'!$I$6:$M$14,5,0))</f>
        <v>0</v>
      </c>
      <c r="AA343" s="62">
        <f>$K343+$L343+$M343+$N343+$O343+$P343+$Q343+$R343+IF(ISBLANK($E343),0,$F343*(1-VLOOKUP($E343,'INFO_Materials recyclability'!$I$6:$M$14,5,0)))</f>
        <v>0</v>
      </c>
    </row>
    <row r="344" spans="2:27" x14ac:dyDescent="0.35">
      <c r="B344" s="5"/>
      <c r="C344" s="5"/>
      <c r="D344" s="26"/>
      <c r="E344" s="51"/>
      <c r="F344" s="53"/>
      <c r="G344" s="49"/>
      <c r="H344" s="49"/>
      <c r="I344" s="49"/>
      <c r="J344" s="49"/>
      <c r="K344" s="49"/>
      <c r="L344" s="49"/>
      <c r="M344" s="49"/>
      <c r="N344" s="49"/>
      <c r="O344" s="49"/>
      <c r="P344" s="56"/>
      <c r="Q344" s="70"/>
      <c r="R344" s="61"/>
      <c r="T344" s="62">
        <f>$G344+$H344+$L344+IF(ISBLANK($E344),0,$F344*VLOOKUP($E344,'INFO_Materials recyclability'!$I$6:$M$14,2,0))</f>
        <v>0</v>
      </c>
      <c r="U344" s="62">
        <f>$I344+$J344+$K344+$M344+$N344+$O344+$P344+$Q344+$R344+IF(ISBLANK($E344),0,$F344*(1-VLOOKUP($E344,'INFO_Materials recyclability'!$I$6:$M$14,2,0)))</f>
        <v>0</v>
      </c>
      <c r="V344" s="62">
        <f>$G344+$H344+$K344+IF(ISBLANK($E344),0,$F344*VLOOKUP($E344,'INFO_Materials recyclability'!$I$6:$M$14,3,0))</f>
        <v>0</v>
      </c>
      <c r="W344" s="62">
        <f>$I344+$J344+$L344+$M344+$N344+$O344+$P344+$Q344+$R344+IF(ISBLANK($E344),0,$F344*(1-VLOOKUP($E344,'INFO_Materials recyclability'!$I$6:$M$14,3,0)))</f>
        <v>0</v>
      </c>
      <c r="X344" s="62">
        <f>$G344+$H344+$I344+IF(ISBLANK($E344),0,$F344*VLOOKUP($E344,'INFO_Materials recyclability'!$I$6:$M$14,4,0))</f>
        <v>0</v>
      </c>
      <c r="Y344" s="62">
        <f>$J344+$K344+$L344+$M344+$N344+$O344+$P344+$Q344+$R344+IF(ISBLANK($E344),0,$F344*(1-VLOOKUP($E344,'INFO_Materials recyclability'!$I$6:$M$14,4,0)))</f>
        <v>0</v>
      </c>
      <c r="Z344" s="62">
        <f>$G344+$H344+$I344+$J344+IF(ISBLANK($E344),0,$F344*VLOOKUP($E344,'INFO_Materials recyclability'!$I$6:$M$14,5,0))</f>
        <v>0</v>
      </c>
      <c r="AA344" s="62">
        <f>$K344+$L344+$M344+$N344+$O344+$P344+$Q344+$R344+IF(ISBLANK($E344),0,$F344*(1-VLOOKUP($E344,'INFO_Materials recyclability'!$I$6:$M$14,5,0)))</f>
        <v>0</v>
      </c>
    </row>
    <row r="345" spans="2:27" x14ac:dyDescent="0.35">
      <c r="B345" s="5"/>
      <c r="C345" s="5"/>
      <c r="D345" s="26"/>
      <c r="E345" s="51"/>
      <c r="F345" s="53"/>
      <c r="G345" s="49"/>
      <c r="H345" s="49"/>
      <c r="I345" s="49"/>
      <c r="J345" s="49"/>
      <c r="K345" s="49"/>
      <c r="L345" s="49"/>
      <c r="M345" s="49"/>
      <c r="N345" s="49"/>
      <c r="O345" s="49"/>
      <c r="P345" s="56"/>
      <c r="Q345" s="70"/>
      <c r="R345" s="61"/>
      <c r="T345" s="62">
        <f>$G345+$H345+$L345+IF(ISBLANK($E345),0,$F345*VLOOKUP($E345,'INFO_Materials recyclability'!$I$6:$M$14,2,0))</f>
        <v>0</v>
      </c>
      <c r="U345" s="62">
        <f>$I345+$J345+$K345+$M345+$N345+$O345+$P345+$Q345+$R345+IF(ISBLANK($E345),0,$F345*(1-VLOOKUP($E345,'INFO_Materials recyclability'!$I$6:$M$14,2,0)))</f>
        <v>0</v>
      </c>
      <c r="V345" s="62">
        <f>$G345+$H345+$K345+IF(ISBLANK($E345),0,$F345*VLOOKUP($E345,'INFO_Materials recyclability'!$I$6:$M$14,3,0))</f>
        <v>0</v>
      </c>
      <c r="W345" s="62">
        <f>$I345+$J345+$L345+$M345+$N345+$O345+$P345+$Q345+$R345+IF(ISBLANK($E345),0,$F345*(1-VLOOKUP($E345,'INFO_Materials recyclability'!$I$6:$M$14,3,0)))</f>
        <v>0</v>
      </c>
      <c r="X345" s="62">
        <f>$G345+$H345+$I345+IF(ISBLANK($E345),0,$F345*VLOOKUP($E345,'INFO_Materials recyclability'!$I$6:$M$14,4,0))</f>
        <v>0</v>
      </c>
      <c r="Y345" s="62">
        <f>$J345+$K345+$L345+$M345+$N345+$O345+$P345+$Q345+$R345+IF(ISBLANK($E345),0,$F345*(1-VLOOKUP($E345,'INFO_Materials recyclability'!$I$6:$M$14,4,0)))</f>
        <v>0</v>
      </c>
      <c r="Z345" s="62">
        <f>$G345+$H345+$I345+$J345+IF(ISBLANK($E345),0,$F345*VLOOKUP($E345,'INFO_Materials recyclability'!$I$6:$M$14,5,0))</f>
        <v>0</v>
      </c>
      <c r="AA345" s="62">
        <f>$K345+$L345+$M345+$N345+$O345+$P345+$Q345+$R345+IF(ISBLANK($E345),0,$F345*(1-VLOOKUP($E345,'INFO_Materials recyclability'!$I$6:$M$14,5,0)))</f>
        <v>0</v>
      </c>
    </row>
    <row r="346" spans="2:27" x14ac:dyDescent="0.35">
      <c r="B346" s="5"/>
      <c r="C346" s="5"/>
      <c r="D346" s="26"/>
      <c r="E346" s="51"/>
      <c r="F346" s="53"/>
      <c r="G346" s="49"/>
      <c r="H346" s="49"/>
      <c r="I346" s="49"/>
      <c r="J346" s="49"/>
      <c r="K346" s="49"/>
      <c r="L346" s="49"/>
      <c r="M346" s="49"/>
      <c r="N346" s="49"/>
      <c r="O346" s="49"/>
      <c r="P346" s="56"/>
      <c r="Q346" s="70"/>
      <c r="R346" s="61"/>
      <c r="T346" s="62">
        <f>$G346+$H346+$L346+IF(ISBLANK($E346),0,$F346*VLOOKUP($E346,'INFO_Materials recyclability'!$I$6:$M$14,2,0))</f>
        <v>0</v>
      </c>
      <c r="U346" s="62">
        <f>$I346+$J346+$K346+$M346+$N346+$O346+$P346+$Q346+$R346+IF(ISBLANK($E346),0,$F346*(1-VLOOKUP($E346,'INFO_Materials recyclability'!$I$6:$M$14,2,0)))</f>
        <v>0</v>
      </c>
      <c r="V346" s="62">
        <f>$G346+$H346+$K346+IF(ISBLANK($E346),0,$F346*VLOOKUP($E346,'INFO_Materials recyclability'!$I$6:$M$14,3,0))</f>
        <v>0</v>
      </c>
      <c r="W346" s="62">
        <f>$I346+$J346+$L346+$M346+$N346+$O346+$P346+$Q346+$R346+IF(ISBLANK($E346),0,$F346*(1-VLOOKUP($E346,'INFO_Materials recyclability'!$I$6:$M$14,3,0)))</f>
        <v>0</v>
      </c>
      <c r="X346" s="62">
        <f>$G346+$H346+$I346+IF(ISBLANK($E346),0,$F346*VLOOKUP($E346,'INFO_Materials recyclability'!$I$6:$M$14,4,0))</f>
        <v>0</v>
      </c>
      <c r="Y346" s="62">
        <f>$J346+$K346+$L346+$M346+$N346+$O346+$P346+$Q346+$R346+IF(ISBLANK($E346),0,$F346*(1-VLOOKUP($E346,'INFO_Materials recyclability'!$I$6:$M$14,4,0)))</f>
        <v>0</v>
      </c>
      <c r="Z346" s="62">
        <f>$G346+$H346+$I346+$J346+IF(ISBLANK($E346),0,$F346*VLOOKUP($E346,'INFO_Materials recyclability'!$I$6:$M$14,5,0))</f>
        <v>0</v>
      </c>
      <c r="AA346" s="62">
        <f>$K346+$L346+$M346+$N346+$O346+$P346+$Q346+$R346+IF(ISBLANK($E346),0,$F346*(1-VLOOKUP($E346,'INFO_Materials recyclability'!$I$6:$M$14,5,0)))</f>
        <v>0</v>
      </c>
    </row>
    <row r="347" spans="2:27" x14ac:dyDescent="0.35">
      <c r="B347" s="5"/>
      <c r="C347" s="5"/>
      <c r="D347" s="26"/>
      <c r="E347" s="51"/>
      <c r="F347" s="53"/>
      <c r="G347" s="49"/>
      <c r="H347" s="49"/>
      <c r="I347" s="49"/>
      <c r="J347" s="49"/>
      <c r="K347" s="49"/>
      <c r="L347" s="49"/>
      <c r="M347" s="49"/>
      <c r="N347" s="49"/>
      <c r="O347" s="49"/>
      <c r="P347" s="56"/>
      <c r="Q347" s="70"/>
      <c r="R347" s="61"/>
      <c r="T347" s="62">
        <f>$G347+$H347+$L347+IF(ISBLANK($E347),0,$F347*VLOOKUP($E347,'INFO_Materials recyclability'!$I$6:$M$14,2,0))</f>
        <v>0</v>
      </c>
      <c r="U347" s="62">
        <f>$I347+$J347+$K347+$M347+$N347+$O347+$P347+$Q347+$R347+IF(ISBLANK($E347),0,$F347*(1-VLOOKUP($E347,'INFO_Materials recyclability'!$I$6:$M$14,2,0)))</f>
        <v>0</v>
      </c>
      <c r="V347" s="62">
        <f>$G347+$H347+$K347+IF(ISBLANK($E347),0,$F347*VLOOKUP($E347,'INFO_Materials recyclability'!$I$6:$M$14,3,0))</f>
        <v>0</v>
      </c>
      <c r="W347" s="62">
        <f>$I347+$J347+$L347+$M347+$N347+$O347+$P347+$Q347+$R347+IF(ISBLANK($E347),0,$F347*(1-VLOOKUP($E347,'INFO_Materials recyclability'!$I$6:$M$14,3,0)))</f>
        <v>0</v>
      </c>
      <c r="X347" s="62">
        <f>$G347+$H347+$I347+IF(ISBLANK($E347),0,$F347*VLOOKUP($E347,'INFO_Materials recyclability'!$I$6:$M$14,4,0))</f>
        <v>0</v>
      </c>
      <c r="Y347" s="62">
        <f>$J347+$K347+$L347+$M347+$N347+$O347+$P347+$Q347+$R347+IF(ISBLANK($E347),0,$F347*(1-VLOOKUP($E347,'INFO_Materials recyclability'!$I$6:$M$14,4,0)))</f>
        <v>0</v>
      </c>
      <c r="Z347" s="62">
        <f>$G347+$H347+$I347+$J347+IF(ISBLANK($E347),0,$F347*VLOOKUP($E347,'INFO_Materials recyclability'!$I$6:$M$14,5,0))</f>
        <v>0</v>
      </c>
      <c r="AA347" s="62">
        <f>$K347+$L347+$M347+$N347+$O347+$P347+$Q347+$R347+IF(ISBLANK($E347),0,$F347*(1-VLOOKUP($E347,'INFO_Materials recyclability'!$I$6:$M$14,5,0)))</f>
        <v>0</v>
      </c>
    </row>
    <row r="348" spans="2:27" x14ac:dyDescent="0.35">
      <c r="B348" s="5"/>
      <c r="C348" s="5"/>
      <c r="D348" s="26"/>
      <c r="E348" s="51"/>
      <c r="F348" s="53"/>
      <c r="G348" s="49"/>
      <c r="H348" s="49"/>
      <c r="I348" s="49"/>
      <c r="J348" s="49"/>
      <c r="K348" s="49"/>
      <c r="L348" s="49"/>
      <c r="M348" s="49"/>
      <c r="N348" s="49"/>
      <c r="O348" s="49"/>
      <c r="P348" s="56"/>
      <c r="Q348" s="70"/>
      <c r="R348" s="61"/>
      <c r="T348" s="62">
        <f>$G348+$H348+$L348+IF(ISBLANK($E348),0,$F348*VLOOKUP($E348,'INFO_Materials recyclability'!$I$6:$M$14,2,0))</f>
        <v>0</v>
      </c>
      <c r="U348" s="62">
        <f>$I348+$J348+$K348+$M348+$N348+$O348+$P348+$Q348+$R348+IF(ISBLANK($E348),0,$F348*(1-VLOOKUP($E348,'INFO_Materials recyclability'!$I$6:$M$14,2,0)))</f>
        <v>0</v>
      </c>
      <c r="V348" s="62">
        <f>$G348+$H348+$K348+IF(ISBLANK($E348),0,$F348*VLOOKUP($E348,'INFO_Materials recyclability'!$I$6:$M$14,3,0))</f>
        <v>0</v>
      </c>
      <c r="W348" s="62">
        <f>$I348+$J348+$L348+$M348+$N348+$O348+$P348+$Q348+$R348+IF(ISBLANK($E348),0,$F348*(1-VLOOKUP($E348,'INFO_Materials recyclability'!$I$6:$M$14,3,0)))</f>
        <v>0</v>
      </c>
      <c r="X348" s="62">
        <f>$G348+$H348+$I348+IF(ISBLANK($E348),0,$F348*VLOOKUP($E348,'INFO_Materials recyclability'!$I$6:$M$14,4,0))</f>
        <v>0</v>
      </c>
      <c r="Y348" s="62">
        <f>$J348+$K348+$L348+$M348+$N348+$O348+$P348+$Q348+$R348+IF(ISBLANK($E348),0,$F348*(1-VLOOKUP($E348,'INFO_Materials recyclability'!$I$6:$M$14,4,0)))</f>
        <v>0</v>
      </c>
      <c r="Z348" s="62">
        <f>$G348+$H348+$I348+$J348+IF(ISBLANK($E348),0,$F348*VLOOKUP($E348,'INFO_Materials recyclability'!$I$6:$M$14,5,0))</f>
        <v>0</v>
      </c>
      <c r="AA348" s="62">
        <f>$K348+$L348+$M348+$N348+$O348+$P348+$Q348+$R348+IF(ISBLANK($E348),0,$F348*(1-VLOOKUP($E348,'INFO_Materials recyclability'!$I$6:$M$14,5,0)))</f>
        <v>0</v>
      </c>
    </row>
    <row r="349" spans="2:27" x14ac:dyDescent="0.35">
      <c r="B349" s="5"/>
      <c r="C349" s="5"/>
      <c r="D349" s="26"/>
      <c r="E349" s="51"/>
      <c r="F349" s="53"/>
      <c r="G349" s="49"/>
      <c r="H349" s="49"/>
      <c r="I349" s="49"/>
      <c r="J349" s="49"/>
      <c r="K349" s="49"/>
      <c r="L349" s="49"/>
      <c r="M349" s="49"/>
      <c r="N349" s="49"/>
      <c r="O349" s="49"/>
      <c r="P349" s="56"/>
      <c r="Q349" s="70"/>
      <c r="R349" s="61"/>
      <c r="T349" s="62">
        <f>$G349+$H349+$L349+IF(ISBLANK($E349),0,$F349*VLOOKUP($E349,'INFO_Materials recyclability'!$I$6:$M$14,2,0))</f>
        <v>0</v>
      </c>
      <c r="U349" s="62">
        <f>$I349+$J349+$K349+$M349+$N349+$O349+$P349+$Q349+$R349+IF(ISBLANK($E349),0,$F349*(1-VLOOKUP($E349,'INFO_Materials recyclability'!$I$6:$M$14,2,0)))</f>
        <v>0</v>
      </c>
      <c r="V349" s="62">
        <f>$G349+$H349+$K349+IF(ISBLANK($E349),0,$F349*VLOOKUP($E349,'INFO_Materials recyclability'!$I$6:$M$14,3,0))</f>
        <v>0</v>
      </c>
      <c r="W349" s="62">
        <f>$I349+$J349+$L349+$M349+$N349+$O349+$P349+$Q349+$R349+IF(ISBLANK($E349),0,$F349*(1-VLOOKUP($E349,'INFO_Materials recyclability'!$I$6:$M$14,3,0)))</f>
        <v>0</v>
      </c>
      <c r="X349" s="62">
        <f>$G349+$H349+$I349+IF(ISBLANK($E349),0,$F349*VLOOKUP($E349,'INFO_Materials recyclability'!$I$6:$M$14,4,0))</f>
        <v>0</v>
      </c>
      <c r="Y349" s="62">
        <f>$J349+$K349+$L349+$M349+$N349+$O349+$P349+$Q349+$R349+IF(ISBLANK($E349),0,$F349*(1-VLOOKUP($E349,'INFO_Materials recyclability'!$I$6:$M$14,4,0)))</f>
        <v>0</v>
      </c>
      <c r="Z349" s="62">
        <f>$G349+$H349+$I349+$J349+IF(ISBLANK($E349),0,$F349*VLOOKUP($E349,'INFO_Materials recyclability'!$I$6:$M$14,5,0))</f>
        <v>0</v>
      </c>
      <c r="AA349" s="62">
        <f>$K349+$L349+$M349+$N349+$O349+$P349+$Q349+$R349+IF(ISBLANK($E349),0,$F349*(1-VLOOKUP($E349,'INFO_Materials recyclability'!$I$6:$M$14,5,0)))</f>
        <v>0</v>
      </c>
    </row>
    <row r="350" spans="2:27" x14ac:dyDescent="0.35">
      <c r="B350" s="5"/>
      <c r="C350" s="5"/>
      <c r="D350" s="26"/>
      <c r="E350" s="51"/>
      <c r="F350" s="53"/>
      <c r="G350" s="49"/>
      <c r="H350" s="49"/>
      <c r="I350" s="49"/>
      <c r="J350" s="49"/>
      <c r="K350" s="49"/>
      <c r="L350" s="49"/>
      <c r="M350" s="49"/>
      <c r="N350" s="49"/>
      <c r="O350" s="49"/>
      <c r="P350" s="56"/>
      <c r="Q350" s="70"/>
      <c r="R350" s="61"/>
      <c r="T350" s="62">
        <f>$G350+$H350+$L350+IF(ISBLANK($E350),0,$F350*VLOOKUP($E350,'INFO_Materials recyclability'!$I$6:$M$14,2,0))</f>
        <v>0</v>
      </c>
      <c r="U350" s="62">
        <f>$I350+$J350+$K350+$M350+$N350+$O350+$P350+$Q350+$R350+IF(ISBLANK($E350),0,$F350*(1-VLOOKUP($E350,'INFO_Materials recyclability'!$I$6:$M$14,2,0)))</f>
        <v>0</v>
      </c>
      <c r="V350" s="62">
        <f>$G350+$H350+$K350+IF(ISBLANK($E350),0,$F350*VLOOKUP($E350,'INFO_Materials recyclability'!$I$6:$M$14,3,0))</f>
        <v>0</v>
      </c>
      <c r="W350" s="62">
        <f>$I350+$J350+$L350+$M350+$N350+$O350+$P350+$Q350+$R350+IF(ISBLANK($E350),0,$F350*(1-VLOOKUP($E350,'INFO_Materials recyclability'!$I$6:$M$14,3,0)))</f>
        <v>0</v>
      </c>
      <c r="X350" s="62">
        <f>$G350+$H350+$I350+IF(ISBLANK($E350),0,$F350*VLOOKUP($E350,'INFO_Materials recyclability'!$I$6:$M$14,4,0))</f>
        <v>0</v>
      </c>
      <c r="Y350" s="62">
        <f>$J350+$K350+$L350+$M350+$N350+$O350+$P350+$Q350+$R350+IF(ISBLANK($E350),0,$F350*(1-VLOOKUP($E350,'INFO_Materials recyclability'!$I$6:$M$14,4,0)))</f>
        <v>0</v>
      </c>
      <c r="Z350" s="62">
        <f>$G350+$H350+$I350+$J350+IF(ISBLANK($E350),0,$F350*VLOOKUP($E350,'INFO_Materials recyclability'!$I$6:$M$14,5,0))</f>
        <v>0</v>
      </c>
      <c r="AA350" s="62">
        <f>$K350+$L350+$M350+$N350+$O350+$P350+$Q350+$R350+IF(ISBLANK($E350),0,$F350*(1-VLOOKUP($E350,'INFO_Materials recyclability'!$I$6:$M$14,5,0)))</f>
        <v>0</v>
      </c>
    </row>
    <row r="351" spans="2:27" x14ac:dyDescent="0.35">
      <c r="B351" s="5"/>
      <c r="C351" s="5"/>
      <c r="D351" s="26"/>
      <c r="E351" s="51"/>
      <c r="F351" s="53"/>
      <c r="G351" s="49"/>
      <c r="H351" s="49"/>
      <c r="I351" s="49"/>
      <c r="J351" s="49"/>
      <c r="K351" s="49"/>
      <c r="L351" s="49"/>
      <c r="M351" s="49"/>
      <c r="N351" s="49"/>
      <c r="O351" s="49"/>
      <c r="P351" s="56"/>
      <c r="Q351" s="70"/>
      <c r="R351" s="61"/>
      <c r="T351" s="62">
        <f>$G351+$H351+$L351+IF(ISBLANK($E351),0,$F351*VLOOKUP($E351,'INFO_Materials recyclability'!$I$6:$M$14,2,0))</f>
        <v>0</v>
      </c>
      <c r="U351" s="62">
        <f>$I351+$J351+$K351+$M351+$N351+$O351+$P351+$Q351+$R351+IF(ISBLANK($E351),0,$F351*(1-VLOOKUP($E351,'INFO_Materials recyclability'!$I$6:$M$14,2,0)))</f>
        <v>0</v>
      </c>
      <c r="V351" s="62">
        <f>$G351+$H351+$K351+IF(ISBLANK($E351),0,$F351*VLOOKUP($E351,'INFO_Materials recyclability'!$I$6:$M$14,3,0))</f>
        <v>0</v>
      </c>
      <c r="W351" s="62">
        <f>$I351+$J351+$L351+$M351+$N351+$O351+$P351+$Q351+$R351+IF(ISBLANK($E351),0,$F351*(1-VLOOKUP($E351,'INFO_Materials recyclability'!$I$6:$M$14,3,0)))</f>
        <v>0</v>
      </c>
      <c r="X351" s="62">
        <f>$G351+$H351+$I351+IF(ISBLANK($E351),0,$F351*VLOOKUP($E351,'INFO_Materials recyclability'!$I$6:$M$14,4,0))</f>
        <v>0</v>
      </c>
      <c r="Y351" s="62">
        <f>$J351+$K351+$L351+$M351+$N351+$O351+$P351+$Q351+$R351+IF(ISBLANK($E351),0,$F351*(1-VLOOKUP($E351,'INFO_Materials recyclability'!$I$6:$M$14,4,0)))</f>
        <v>0</v>
      </c>
      <c r="Z351" s="62">
        <f>$G351+$H351+$I351+$J351+IF(ISBLANK($E351),0,$F351*VLOOKUP($E351,'INFO_Materials recyclability'!$I$6:$M$14,5,0))</f>
        <v>0</v>
      </c>
      <c r="AA351" s="62">
        <f>$K351+$L351+$M351+$N351+$O351+$P351+$Q351+$R351+IF(ISBLANK($E351),0,$F351*(1-VLOOKUP($E351,'INFO_Materials recyclability'!$I$6:$M$14,5,0)))</f>
        <v>0</v>
      </c>
    </row>
    <row r="352" spans="2:27" x14ac:dyDescent="0.35">
      <c r="B352" s="5"/>
      <c r="C352" s="5"/>
      <c r="D352" s="26"/>
      <c r="E352" s="51"/>
      <c r="F352" s="53"/>
      <c r="G352" s="49"/>
      <c r="H352" s="49"/>
      <c r="I352" s="49"/>
      <c r="J352" s="49"/>
      <c r="K352" s="49"/>
      <c r="L352" s="49"/>
      <c r="M352" s="49"/>
      <c r="N352" s="49"/>
      <c r="O352" s="49"/>
      <c r="P352" s="56"/>
      <c r="Q352" s="70"/>
      <c r="R352" s="61"/>
      <c r="T352" s="62">
        <f>$G352+$H352+$L352+IF(ISBLANK($E352),0,$F352*VLOOKUP($E352,'INFO_Materials recyclability'!$I$6:$M$14,2,0))</f>
        <v>0</v>
      </c>
      <c r="U352" s="62">
        <f>$I352+$J352+$K352+$M352+$N352+$O352+$P352+$Q352+$R352+IF(ISBLANK($E352),0,$F352*(1-VLOOKUP($E352,'INFO_Materials recyclability'!$I$6:$M$14,2,0)))</f>
        <v>0</v>
      </c>
      <c r="V352" s="62">
        <f>$G352+$H352+$K352+IF(ISBLANK($E352),0,$F352*VLOOKUP($E352,'INFO_Materials recyclability'!$I$6:$M$14,3,0))</f>
        <v>0</v>
      </c>
      <c r="W352" s="62">
        <f>$I352+$J352+$L352+$M352+$N352+$O352+$P352+$Q352+$R352+IF(ISBLANK($E352),0,$F352*(1-VLOOKUP($E352,'INFO_Materials recyclability'!$I$6:$M$14,3,0)))</f>
        <v>0</v>
      </c>
      <c r="X352" s="62">
        <f>$G352+$H352+$I352+IF(ISBLANK($E352),0,$F352*VLOOKUP($E352,'INFO_Materials recyclability'!$I$6:$M$14,4,0))</f>
        <v>0</v>
      </c>
      <c r="Y352" s="62">
        <f>$J352+$K352+$L352+$M352+$N352+$O352+$P352+$Q352+$R352+IF(ISBLANK($E352),0,$F352*(1-VLOOKUP($E352,'INFO_Materials recyclability'!$I$6:$M$14,4,0)))</f>
        <v>0</v>
      </c>
      <c r="Z352" s="62">
        <f>$G352+$H352+$I352+$J352+IF(ISBLANK($E352),0,$F352*VLOOKUP($E352,'INFO_Materials recyclability'!$I$6:$M$14,5,0))</f>
        <v>0</v>
      </c>
      <c r="AA352" s="62">
        <f>$K352+$L352+$M352+$N352+$O352+$P352+$Q352+$R352+IF(ISBLANK($E352),0,$F352*(1-VLOOKUP($E352,'INFO_Materials recyclability'!$I$6:$M$14,5,0)))</f>
        <v>0</v>
      </c>
    </row>
    <row r="353" spans="2:27" x14ac:dyDescent="0.35">
      <c r="B353" s="5"/>
      <c r="C353" s="5"/>
      <c r="D353" s="26"/>
      <c r="E353" s="51"/>
      <c r="F353" s="53"/>
      <c r="G353" s="49"/>
      <c r="H353" s="49"/>
      <c r="I353" s="49"/>
      <c r="J353" s="49"/>
      <c r="K353" s="49"/>
      <c r="L353" s="49"/>
      <c r="M353" s="49"/>
      <c r="N353" s="49"/>
      <c r="O353" s="49"/>
      <c r="P353" s="56"/>
      <c r="Q353" s="70"/>
      <c r="R353" s="61"/>
      <c r="T353" s="62">
        <f>$G353+$H353+$L353+IF(ISBLANK($E353),0,$F353*VLOOKUP($E353,'INFO_Materials recyclability'!$I$6:$M$14,2,0))</f>
        <v>0</v>
      </c>
      <c r="U353" s="62">
        <f>$I353+$J353+$K353+$M353+$N353+$O353+$P353+$Q353+$R353+IF(ISBLANK($E353),0,$F353*(1-VLOOKUP($E353,'INFO_Materials recyclability'!$I$6:$M$14,2,0)))</f>
        <v>0</v>
      </c>
      <c r="V353" s="62">
        <f>$G353+$H353+$K353+IF(ISBLANK($E353),0,$F353*VLOOKUP($E353,'INFO_Materials recyclability'!$I$6:$M$14,3,0))</f>
        <v>0</v>
      </c>
      <c r="W353" s="62">
        <f>$I353+$J353+$L353+$M353+$N353+$O353+$P353+$Q353+$R353+IF(ISBLANK($E353),0,$F353*(1-VLOOKUP($E353,'INFO_Materials recyclability'!$I$6:$M$14,3,0)))</f>
        <v>0</v>
      </c>
      <c r="X353" s="62">
        <f>$G353+$H353+$I353+IF(ISBLANK($E353),0,$F353*VLOOKUP($E353,'INFO_Materials recyclability'!$I$6:$M$14,4,0))</f>
        <v>0</v>
      </c>
      <c r="Y353" s="62">
        <f>$J353+$K353+$L353+$M353+$N353+$O353+$P353+$Q353+$R353+IF(ISBLANK($E353),0,$F353*(1-VLOOKUP($E353,'INFO_Materials recyclability'!$I$6:$M$14,4,0)))</f>
        <v>0</v>
      </c>
      <c r="Z353" s="62">
        <f>$G353+$H353+$I353+$J353+IF(ISBLANK($E353),0,$F353*VLOOKUP($E353,'INFO_Materials recyclability'!$I$6:$M$14,5,0))</f>
        <v>0</v>
      </c>
      <c r="AA353" s="62">
        <f>$K353+$L353+$M353+$N353+$O353+$P353+$Q353+$R353+IF(ISBLANK($E353),0,$F353*(1-VLOOKUP($E353,'INFO_Materials recyclability'!$I$6:$M$14,5,0)))</f>
        <v>0</v>
      </c>
    </row>
    <row r="354" spans="2:27" x14ac:dyDescent="0.35">
      <c r="B354" s="5"/>
      <c r="C354" s="5"/>
      <c r="D354" s="26"/>
      <c r="E354" s="51"/>
      <c r="F354" s="53"/>
      <c r="G354" s="49"/>
      <c r="H354" s="49"/>
      <c r="I354" s="49"/>
      <c r="J354" s="49"/>
      <c r="K354" s="49"/>
      <c r="L354" s="49"/>
      <c r="M354" s="49"/>
      <c r="N354" s="49"/>
      <c r="O354" s="49"/>
      <c r="P354" s="56"/>
      <c r="Q354" s="70"/>
      <c r="R354" s="61"/>
      <c r="T354" s="62">
        <f>$G354+$H354+$L354+IF(ISBLANK($E354),0,$F354*VLOOKUP($E354,'INFO_Materials recyclability'!$I$6:$M$14,2,0))</f>
        <v>0</v>
      </c>
      <c r="U354" s="62">
        <f>$I354+$J354+$K354+$M354+$N354+$O354+$P354+$Q354+$R354+IF(ISBLANK($E354),0,$F354*(1-VLOOKUP($E354,'INFO_Materials recyclability'!$I$6:$M$14,2,0)))</f>
        <v>0</v>
      </c>
      <c r="V354" s="62">
        <f>$G354+$H354+$K354+IF(ISBLANK($E354),0,$F354*VLOOKUP($E354,'INFO_Materials recyclability'!$I$6:$M$14,3,0))</f>
        <v>0</v>
      </c>
      <c r="W354" s="62">
        <f>$I354+$J354+$L354+$M354+$N354+$O354+$P354+$Q354+$R354+IF(ISBLANK($E354),0,$F354*(1-VLOOKUP($E354,'INFO_Materials recyclability'!$I$6:$M$14,3,0)))</f>
        <v>0</v>
      </c>
      <c r="X354" s="62">
        <f>$G354+$H354+$I354+IF(ISBLANK($E354),0,$F354*VLOOKUP($E354,'INFO_Materials recyclability'!$I$6:$M$14,4,0))</f>
        <v>0</v>
      </c>
      <c r="Y354" s="62">
        <f>$J354+$K354+$L354+$M354+$N354+$O354+$P354+$Q354+$R354+IF(ISBLANK($E354),0,$F354*(1-VLOOKUP($E354,'INFO_Materials recyclability'!$I$6:$M$14,4,0)))</f>
        <v>0</v>
      </c>
      <c r="Z354" s="62">
        <f>$G354+$H354+$I354+$J354+IF(ISBLANK($E354),0,$F354*VLOOKUP($E354,'INFO_Materials recyclability'!$I$6:$M$14,5,0))</f>
        <v>0</v>
      </c>
      <c r="AA354" s="62">
        <f>$K354+$L354+$M354+$N354+$O354+$P354+$Q354+$R354+IF(ISBLANK($E354),0,$F354*(1-VLOOKUP($E354,'INFO_Materials recyclability'!$I$6:$M$14,5,0)))</f>
        <v>0</v>
      </c>
    </row>
    <row r="355" spans="2:27" x14ac:dyDescent="0.35">
      <c r="B355" s="5"/>
      <c r="C355" s="5"/>
      <c r="D355" s="26"/>
      <c r="E355" s="51"/>
      <c r="F355" s="53"/>
      <c r="G355" s="49"/>
      <c r="H355" s="49"/>
      <c r="I355" s="49"/>
      <c r="J355" s="49"/>
      <c r="K355" s="49"/>
      <c r="L355" s="49"/>
      <c r="M355" s="49"/>
      <c r="N355" s="49"/>
      <c r="O355" s="49"/>
      <c r="P355" s="56"/>
      <c r="Q355" s="70"/>
      <c r="R355" s="61"/>
      <c r="T355" s="62">
        <f>$G355+$H355+$L355+IF(ISBLANK($E355),0,$F355*VLOOKUP($E355,'INFO_Materials recyclability'!$I$6:$M$14,2,0))</f>
        <v>0</v>
      </c>
      <c r="U355" s="62">
        <f>$I355+$J355+$K355+$M355+$N355+$O355+$P355+$Q355+$R355+IF(ISBLANK($E355),0,$F355*(1-VLOOKUP($E355,'INFO_Materials recyclability'!$I$6:$M$14,2,0)))</f>
        <v>0</v>
      </c>
      <c r="V355" s="62">
        <f>$G355+$H355+$K355+IF(ISBLANK($E355),0,$F355*VLOOKUP($E355,'INFO_Materials recyclability'!$I$6:$M$14,3,0))</f>
        <v>0</v>
      </c>
      <c r="W355" s="62">
        <f>$I355+$J355+$L355+$M355+$N355+$O355+$P355+$Q355+$R355+IF(ISBLANK($E355),0,$F355*(1-VLOOKUP($E355,'INFO_Materials recyclability'!$I$6:$M$14,3,0)))</f>
        <v>0</v>
      </c>
      <c r="X355" s="62">
        <f>$G355+$H355+$I355+IF(ISBLANK($E355),0,$F355*VLOOKUP($E355,'INFO_Materials recyclability'!$I$6:$M$14,4,0))</f>
        <v>0</v>
      </c>
      <c r="Y355" s="62">
        <f>$J355+$K355+$L355+$M355+$N355+$O355+$P355+$Q355+$R355+IF(ISBLANK($E355),0,$F355*(1-VLOOKUP($E355,'INFO_Materials recyclability'!$I$6:$M$14,4,0)))</f>
        <v>0</v>
      </c>
      <c r="Z355" s="62">
        <f>$G355+$H355+$I355+$J355+IF(ISBLANK($E355),0,$F355*VLOOKUP($E355,'INFO_Materials recyclability'!$I$6:$M$14,5,0))</f>
        <v>0</v>
      </c>
      <c r="AA355" s="62">
        <f>$K355+$L355+$M355+$N355+$O355+$P355+$Q355+$R355+IF(ISBLANK($E355),0,$F355*(1-VLOOKUP($E355,'INFO_Materials recyclability'!$I$6:$M$14,5,0)))</f>
        <v>0</v>
      </c>
    </row>
    <row r="356" spans="2:27" x14ac:dyDescent="0.35">
      <c r="B356" s="5"/>
      <c r="C356" s="5"/>
      <c r="D356" s="26"/>
      <c r="E356" s="51"/>
      <c r="F356" s="53"/>
      <c r="G356" s="49"/>
      <c r="H356" s="49"/>
      <c r="I356" s="49"/>
      <c r="J356" s="49"/>
      <c r="K356" s="49"/>
      <c r="L356" s="49"/>
      <c r="M356" s="49"/>
      <c r="N356" s="49"/>
      <c r="O356" s="49"/>
      <c r="P356" s="56"/>
      <c r="Q356" s="70"/>
      <c r="R356" s="61"/>
      <c r="T356" s="62">
        <f>$G356+$H356+$L356+IF(ISBLANK($E356),0,$F356*VLOOKUP($E356,'INFO_Materials recyclability'!$I$6:$M$14,2,0))</f>
        <v>0</v>
      </c>
      <c r="U356" s="62">
        <f>$I356+$J356+$K356+$M356+$N356+$O356+$P356+$Q356+$R356+IF(ISBLANK($E356),0,$F356*(1-VLOOKUP($E356,'INFO_Materials recyclability'!$I$6:$M$14,2,0)))</f>
        <v>0</v>
      </c>
      <c r="V356" s="62">
        <f>$G356+$H356+$K356+IF(ISBLANK($E356),0,$F356*VLOOKUP($E356,'INFO_Materials recyclability'!$I$6:$M$14,3,0))</f>
        <v>0</v>
      </c>
      <c r="W356" s="62">
        <f>$I356+$J356+$L356+$M356+$N356+$O356+$P356+$Q356+$R356+IF(ISBLANK($E356),0,$F356*(1-VLOOKUP($E356,'INFO_Materials recyclability'!$I$6:$M$14,3,0)))</f>
        <v>0</v>
      </c>
      <c r="X356" s="62">
        <f>$G356+$H356+$I356+IF(ISBLANK($E356),0,$F356*VLOOKUP($E356,'INFO_Materials recyclability'!$I$6:$M$14,4,0))</f>
        <v>0</v>
      </c>
      <c r="Y356" s="62">
        <f>$J356+$K356+$L356+$M356+$N356+$O356+$P356+$Q356+$R356+IF(ISBLANK($E356),0,$F356*(1-VLOOKUP($E356,'INFO_Materials recyclability'!$I$6:$M$14,4,0)))</f>
        <v>0</v>
      </c>
      <c r="Z356" s="62">
        <f>$G356+$H356+$I356+$J356+IF(ISBLANK($E356),0,$F356*VLOOKUP($E356,'INFO_Materials recyclability'!$I$6:$M$14,5,0))</f>
        <v>0</v>
      </c>
      <c r="AA356" s="62">
        <f>$K356+$L356+$M356+$N356+$O356+$P356+$Q356+$R356+IF(ISBLANK($E356),0,$F356*(1-VLOOKUP($E356,'INFO_Materials recyclability'!$I$6:$M$14,5,0)))</f>
        <v>0</v>
      </c>
    </row>
    <row r="357" spans="2:27" x14ac:dyDescent="0.35">
      <c r="B357" s="5"/>
      <c r="C357" s="5"/>
      <c r="D357" s="26"/>
      <c r="E357" s="51"/>
      <c r="F357" s="53"/>
      <c r="G357" s="49"/>
      <c r="H357" s="49"/>
      <c r="I357" s="49"/>
      <c r="J357" s="49"/>
      <c r="K357" s="49"/>
      <c r="L357" s="49"/>
      <c r="M357" s="49"/>
      <c r="N357" s="49"/>
      <c r="O357" s="49"/>
      <c r="P357" s="56"/>
      <c r="Q357" s="70"/>
      <c r="R357" s="61"/>
      <c r="T357" s="62">
        <f>$G357+$H357+$L357+IF(ISBLANK($E357),0,$F357*VLOOKUP($E357,'INFO_Materials recyclability'!$I$6:$M$14,2,0))</f>
        <v>0</v>
      </c>
      <c r="U357" s="62">
        <f>$I357+$J357+$K357+$M357+$N357+$O357+$P357+$Q357+$R357+IF(ISBLANK($E357),0,$F357*(1-VLOOKUP($E357,'INFO_Materials recyclability'!$I$6:$M$14,2,0)))</f>
        <v>0</v>
      </c>
      <c r="V357" s="62">
        <f>$G357+$H357+$K357+IF(ISBLANK($E357),0,$F357*VLOOKUP($E357,'INFO_Materials recyclability'!$I$6:$M$14,3,0))</f>
        <v>0</v>
      </c>
      <c r="W357" s="62">
        <f>$I357+$J357+$L357+$M357+$N357+$O357+$P357+$Q357+$R357+IF(ISBLANK($E357),0,$F357*(1-VLOOKUP($E357,'INFO_Materials recyclability'!$I$6:$M$14,3,0)))</f>
        <v>0</v>
      </c>
      <c r="X357" s="62">
        <f>$G357+$H357+$I357+IF(ISBLANK($E357),0,$F357*VLOOKUP($E357,'INFO_Materials recyclability'!$I$6:$M$14,4,0))</f>
        <v>0</v>
      </c>
      <c r="Y357" s="62">
        <f>$J357+$K357+$L357+$M357+$N357+$O357+$P357+$Q357+$R357+IF(ISBLANK($E357),0,$F357*(1-VLOOKUP($E357,'INFO_Materials recyclability'!$I$6:$M$14,4,0)))</f>
        <v>0</v>
      </c>
      <c r="Z357" s="62">
        <f>$G357+$H357+$I357+$J357+IF(ISBLANK($E357),0,$F357*VLOOKUP($E357,'INFO_Materials recyclability'!$I$6:$M$14,5,0))</f>
        <v>0</v>
      </c>
      <c r="AA357" s="62">
        <f>$K357+$L357+$M357+$N357+$O357+$P357+$Q357+$R357+IF(ISBLANK($E357),0,$F357*(1-VLOOKUP($E357,'INFO_Materials recyclability'!$I$6:$M$14,5,0)))</f>
        <v>0</v>
      </c>
    </row>
    <row r="358" spans="2:27" x14ac:dyDescent="0.35">
      <c r="B358" s="5"/>
      <c r="C358" s="5"/>
      <c r="D358" s="26"/>
      <c r="E358" s="51"/>
      <c r="F358" s="53"/>
      <c r="G358" s="49"/>
      <c r="H358" s="49"/>
      <c r="I358" s="49"/>
      <c r="J358" s="49"/>
      <c r="K358" s="49"/>
      <c r="L358" s="49"/>
      <c r="M358" s="49"/>
      <c r="N358" s="49"/>
      <c r="O358" s="49"/>
      <c r="P358" s="56"/>
      <c r="Q358" s="70"/>
      <c r="R358" s="61"/>
      <c r="T358" s="62">
        <f>$G358+$H358+$L358+IF(ISBLANK($E358),0,$F358*VLOOKUP($E358,'INFO_Materials recyclability'!$I$6:$M$14,2,0))</f>
        <v>0</v>
      </c>
      <c r="U358" s="62">
        <f>$I358+$J358+$K358+$M358+$N358+$O358+$P358+$Q358+$R358+IF(ISBLANK($E358),0,$F358*(1-VLOOKUP($E358,'INFO_Materials recyclability'!$I$6:$M$14,2,0)))</f>
        <v>0</v>
      </c>
      <c r="V358" s="62">
        <f>$G358+$H358+$K358+IF(ISBLANK($E358),0,$F358*VLOOKUP($E358,'INFO_Materials recyclability'!$I$6:$M$14,3,0))</f>
        <v>0</v>
      </c>
      <c r="W358" s="62">
        <f>$I358+$J358+$L358+$M358+$N358+$O358+$P358+$Q358+$R358+IF(ISBLANK($E358),0,$F358*(1-VLOOKUP($E358,'INFO_Materials recyclability'!$I$6:$M$14,3,0)))</f>
        <v>0</v>
      </c>
      <c r="X358" s="62">
        <f>$G358+$H358+$I358+IF(ISBLANK($E358),0,$F358*VLOOKUP($E358,'INFO_Materials recyclability'!$I$6:$M$14,4,0))</f>
        <v>0</v>
      </c>
      <c r="Y358" s="62">
        <f>$J358+$K358+$L358+$M358+$N358+$O358+$P358+$Q358+$R358+IF(ISBLANK($E358),0,$F358*(1-VLOOKUP($E358,'INFO_Materials recyclability'!$I$6:$M$14,4,0)))</f>
        <v>0</v>
      </c>
      <c r="Z358" s="62">
        <f>$G358+$H358+$I358+$J358+IF(ISBLANK($E358),0,$F358*VLOOKUP($E358,'INFO_Materials recyclability'!$I$6:$M$14,5,0))</f>
        <v>0</v>
      </c>
      <c r="AA358" s="62">
        <f>$K358+$L358+$M358+$N358+$O358+$P358+$Q358+$R358+IF(ISBLANK($E358),0,$F358*(1-VLOOKUP($E358,'INFO_Materials recyclability'!$I$6:$M$14,5,0)))</f>
        <v>0</v>
      </c>
    </row>
    <row r="359" spans="2:27" x14ac:dyDescent="0.35">
      <c r="B359" s="5"/>
      <c r="C359" s="5"/>
      <c r="D359" s="26"/>
      <c r="E359" s="51"/>
      <c r="F359" s="53"/>
      <c r="G359" s="49"/>
      <c r="H359" s="49"/>
      <c r="I359" s="49"/>
      <c r="J359" s="49"/>
      <c r="K359" s="49"/>
      <c r="L359" s="49"/>
      <c r="M359" s="49"/>
      <c r="N359" s="49"/>
      <c r="O359" s="49"/>
      <c r="P359" s="56"/>
      <c r="Q359" s="70"/>
      <c r="R359" s="61"/>
      <c r="T359" s="62">
        <f>$G359+$H359+$L359+IF(ISBLANK($E359),0,$F359*VLOOKUP($E359,'INFO_Materials recyclability'!$I$6:$M$14,2,0))</f>
        <v>0</v>
      </c>
      <c r="U359" s="62">
        <f>$I359+$J359+$K359+$M359+$N359+$O359+$P359+$Q359+$R359+IF(ISBLANK($E359),0,$F359*(1-VLOOKUP($E359,'INFO_Materials recyclability'!$I$6:$M$14,2,0)))</f>
        <v>0</v>
      </c>
      <c r="V359" s="62">
        <f>$G359+$H359+$K359+IF(ISBLANK($E359),0,$F359*VLOOKUP($E359,'INFO_Materials recyclability'!$I$6:$M$14,3,0))</f>
        <v>0</v>
      </c>
      <c r="W359" s="62">
        <f>$I359+$J359+$L359+$M359+$N359+$O359+$P359+$Q359+$R359+IF(ISBLANK($E359),0,$F359*(1-VLOOKUP($E359,'INFO_Materials recyclability'!$I$6:$M$14,3,0)))</f>
        <v>0</v>
      </c>
      <c r="X359" s="62">
        <f>$G359+$H359+$I359+IF(ISBLANK($E359),0,$F359*VLOOKUP($E359,'INFO_Materials recyclability'!$I$6:$M$14,4,0))</f>
        <v>0</v>
      </c>
      <c r="Y359" s="62">
        <f>$J359+$K359+$L359+$M359+$N359+$O359+$P359+$Q359+$R359+IF(ISBLANK($E359),0,$F359*(1-VLOOKUP($E359,'INFO_Materials recyclability'!$I$6:$M$14,4,0)))</f>
        <v>0</v>
      </c>
      <c r="Z359" s="62">
        <f>$G359+$H359+$I359+$J359+IF(ISBLANK($E359),0,$F359*VLOOKUP($E359,'INFO_Materials recyclability'!$I$6:$M$14,5,0))</f>
        <v>0</v>
      </c>
      <c r="AA359" s="62">
        <f>$K359+$L359+$M359+$N359+$O359+$P359+$Q359+$R359+IF(ISBLANK($E359),0,$F359*(1-VLOOKUP($E359,'INFO_Materials recyclability'!$I$6:$M$14,5,0)))</f>
        <v>0</v>
      </c>
    </row>
    <row r="360" spans="2:27" x14ac:dyDescent="0.35">
      <c r="B360" s="5"/>
      <c r="C360" s="5"/>
      <c r="D360" s="26"/>
      <c r="E360" s="51"/>
      <c r="F360" s="53"/>
      <c r="G360" s="49"/>
      <c r="H360" s="49"/>
      <c r="I360" s="49"/>
      <c r="J360" s="49"/>
      <c r="K360" s="49"/>
      <c r="L360" s="49"/>
      <c r="M360" s="49"/>
      <c r="N360" s="49"/>
      <c r="O360" s="49"/>
      <c r="P360" s="56"/>
      <c r="Q360" s="70"/>
      <c r="R360" s="61"/>
      <c r="T360" s="62">
        <f>$G360+$H360+$L360+IF(ISBLANK($E360),0,$F360*VLOOKUP($E360,'INFO_Materials recyclability'!$I$6:$M$14,2,0))</f>
        <v>0</v>
      </c>
      <c r="U360" s="62">
        <f>$I360+$J360+$K360+$M360+$N360+$O360+$P360+$Q360+$R360+IF(ISBLANK($E360),0,$F360*(1-VLOOKUP($E360,'INFO_Materials recyclability'!$I$6:$M$14,2,0)))</f>
        <v>0</v>
      </c>
      <c r="V360" s="62">
        <f>$G360+$H360+$K360+IF(ISBLANK($E360),0,$F360*VLOOKUP($E360,'INFO_Materials recyclability'!$I$6:$M$14,3,0))</f>
        <v>0</v>
      </c>
      <c r="W360" s="62">
        <f>$I360+$J360+$L360+$M360+$N360+$O360+$P360+$Q360+$R360+IF(ISBLANK($E360),0,$F360*(1-VLOOKUP($E360,'INFO_Materials recyclability'!$I$6:$M$14,3,0)))</f>
        <v>0</v>
      </c>
      <c r="X360" s="62">
        <f>$G360+$H360+$I360+IF(ISBLANK($E360),0,$F360*VLOOKUP($E360,'INFO_Materials recyclability'!$I$6:$M$14,4,0))</f>
        <v>0</v>
      </c>
      <c r="Y360" s="62">
        <f>$J360+$K360+$L360+$M360+$N360+$O360+$P360+$Q360+$R360+IF(ISBLANK($E360),0,$F360*(1-VLOOKUP($E360,'INFO_Materials recyclability'!$I$6:$M$14,4,0)))</f>
        <v>0</v>
      </c>
      <c r="Z360" s="62">
        <f>$G360+$H360+$I360+$J360+IF(ISBLANK($E360),0,$F360*VLOOKUP($E360,'INFO_Materials recyclability'!$I$6:$M$14,5,0))</f>
        <v>0</v>
      </c>
      <c r="AA360" s="62">
        <f>$K360+$L360+$M360+$N360+$O360+$P360+$Q360+$R360+IF(ISBLANK($E360),0,$F360*(1-VLOOKUP($E360,'INFO_Materials recyclability'!$I$6:$M$14,5,0)))</f>
        <v>0</v>
      </c>
    </row>
    <row r="361" spans="2:27" x14ac:dyDescent="0.35">
      <c r="B361" s="5"/>
      <c r="C361" s="5"/>
      <c r="D361" s="26"/>
      <c r="E361" s="51"/>
      <c r="F361" s="53"/>
      <c r="G361" s="49"/>
      <c r="H361" s="49"/>
      <c r="I361" s="49"/>
      <c r="J361" s="49"/>
      <c r="K361" s="49"/>
      <c r="L361" s="49"/>
      <c r="M361" s="49"/>
      <c r="N361" s="49"/>
      <c r="O361" s="49"/>
      <c r="P361" s="56"/>
      <c r="Q361" s="70"/>
      <c r="R361" s="61"/>
      <c r="T361" s="62">
        <f>$G361+$H361+$L361+IF(ISBLANK($E361),0,$F361*VLOOKUP($E361,'INFO_Materials recyclability'!$I$6:$M$14,2,0))</f>
        <v>0</v>
      </c>
      <c r="U361" s="62">
        <f>$I361+$J361+$K361+$M361+$N361+$O361+$P361+$Q361+$R361+IF(ISBLANK($E361),0,$F361*(1-VLOOKUP($E361,'INFO_Materials recyclability'!$I$6:$M$14,2,0)))</f>
        <v>0</v>
      </c>
      <c r="V361" s="62">
        <f>$G361+$H361+$K361+IF(ISBLANK($E361),0,$F361*VLOOKUP($E361,'INFO_Materials recyclability'!$I$6:$M$14,3,0))</f>
        <v>0</v>
      </c>
      <c r="W361" s="62">
        <f>$I361+$J361+$L361+$M361+$N361+$O361+$P361+$Q361+$R361+IF(ISBLANK($E361),0,$F361*(1-VLOOKUP($E361,'INFO_Materials recyclability'!$I$6:$M$14,3,0)))</f>
        <v>0</v>
      </c>
      <c r="X361" s="62">
        <f>$G361+$H361+$I361+IF(ISBLANK($E361),0,$F361*VLOOKUP($E361,'INFO_Materials recyclability'!$I$6:$M$14,4,0))</f>
        <v>0</v>
      </c>
      <c r="Y361" s="62">
        <f>$J361+$K361+$L361+$M361+$N361+$O361+$P361+$Q361+$R361+IF(ISBLANK($E361),0,$F361*(1-VLOOKUP($E361,'INFO_Materials recyclability'!$I$6:$M$14,4,0)))</f>
        <v>0</v>
      </c>
      <c r="Z361" s="62">
        <f>$G361+$H361+$I361+$J361+IF(ISBLANK($E361),0,$F361*VLOOKUP($E361,'INFO_Materials recyclability'!$I$6:$M$14,5,0))</f>
        <v>0</v>
      </c>
      <c r="AA361" s="62">
        <f>$K361+$L361+$M361+$N361+$O361+$P361+$Q361+$R361+IF(ISBLANK($E361),0,$F361*(1-VLOOKUP($E361,'INFO_Materials recyclability'!$I$6:$M$14,5,0)))</f>
        <v>0</v>
      </c>
    </row>
    <row r="362" spans="2:27" x14ac:dyDescent="0.35">
      <c r="B362" s="5"/>
      <c r="C362" s="5"/>
      <c r="D362" s="26"/>
      <c r="E362" s="51"/>
      <c r="F362" s="53"/>
      <c r="G362" s="49"/>
      <c r="H362" s="49"/>
      <c r="I362" s="49"/>
      <c r="J362" s="49"/>
      <c r="K362" s="49"/>
      <c r="L362" s="49"/>
      <c r="M362" s="49"/>
      <c r="N362" s="49"/>
      <c r="O362" s="49"/>
      <c r="P362" s="56"/>
      <c r="Q362" s="70"/>
      <c r="R362" s="61"/>
      <c r="T362" s="62">
        <f>$G362+$H362+$L362+IF(ISBLANK($E362),0,$F362*VLOOKUP($E362,'INFO_Materials recyclability'!$I$6:$M$14,2,0))</f>
        <v>0</v>
      </c>
      <c r="U362" s="62">
        <f>$I362+$J362+$K362+$M362+$N362+$O362+$P362+$Q362+$R362+IF(ISBLANK($E362),0,$F362*(1-VLOOKUP($E362,'INFO_Materials recyclability'!$I$6:$M$14,2,0)))</f>
        <v>0</v>
      </c>
      <c r="V362" s="62">
        <f>$G362+$H362+$K362+IF(ISBLANK($E362),0,$F362*VLOOKUP($E362,'INFO_Materials recyclability'!$I$6:$M$14,3,0))</f>
        <v>0</v>
      </c>
      <c r="W362" s="62">
        <f>$I362+$J362+$L362+$M362+$N362+$O362+$P362+$Q362+$R362+IF(ISBLANK($E362),0,$F362*(1-VLOOKUP($E362,'INFO_Materials recyclability'!$I$6:$M$14,3,0)))</f>
        <v>0</v>
      </c>
      <c r="X362" s="62">
        <f>$G362+$H362+$I362+IF(ISBLANK($E362),0,$F362*VLOOKUP($E362,'INFO_Materials recyclability'!$I$6:$M$14,4,0))</f>
        <v>0</v>
      </c>
      <c r="Y362" s="62">
        <f>$J362+$K362+$L362+$M362+$N362+$O362+$P362+$Q362+$R362+IF(ISBLANK($E362),0,$F362*(1-VLOOKUP($E362,'INFO_Materials recyclability'!$I$6:$M$14,4,0)))</f>
        <v>0</v>
      </c>
      <c r="Z362" s="62">
        <f>$G362+$H362+$I362+$J362+IF(ISBLANK($E362),0,$F362*VLOOKUP($E362,'INFO_Materials recyclability'!$I$6:$M$14,5,0))</f>
        <v>0</v>
      </c>
      <c r="AA362" s="62">
        <f>$K362+$L362+$M362+$N362+$O362+$P362+$Q362+$R362+IF(ISBLANK($E362),0,$F362*(1-VLOOKUP($E362,'INFO_Materials recyclability'!$I$6:$M$14,5,0)))</f>
        <v>0</v>
      </c>
    </row>
    <row r="363" spans="2:27" x14ac:dyDescent="0.35">
      <c r="B363" s="5"/>
      <c r="C363" s="5"/>
      <c r="D363" s="26"/>
      <c r="E363" s="51"/>
      <c r="F363" s="53"/>
      <c r="G363" s="49"/>
      <c r="H363" s="49"/>
      <c r="I363" s="49"/>
      <c r="J363" s="49"/>
      <c r="K363" s="49"/>
      <c r="L363" s="49"/>
      <c r="M363" s="49"/>
      <c r="N363" s="49"/>
      <c r="O363" s="49"/>
      <c r="P363" s="56"/>
      <c r="Q363" s="70"/>
      <c r="R363" s="61"/>
      <c r="T363" s="62">
        <f>$G363+$H363+$L363+IF(ISBLANK($E363),0,$F363*VLOOKUP($E363,'INFO_Materials recyclability'!$I$6:$M$14,2,0))</f>
        <v>0</v>
      </c>
      <c r="U363" s="62">
        <f>$I363+$J363+$K363+$M363+$N363+$O363+$P363+$Q363+$R363+IF(ISBLANK($E363),0,$F363*(1-VLOOKUP($E363,'INFO_Materials recyclability'!$I$6:$M$14,2,0)))</f>
        <v>0</v>
      </c>
      <c r="V363" s="62">
        <f>$G363+$H363+$K363+IF(ISBLANK($E363),0,$F363*VLOOKUP($E363,'INFO_Materials recyclability'!$I$6:$M$14,3,0))</f>
        <v>0</v>
      </c>
      <c r="W363" s="62">
        <f>$I363+$J363+$L363+$M363+$N363+$O363+$P363+$Q363+$R363+IF(ISBLANK($E363),0,$F363*(1-VLOOKUP($E363,'INFO_Materials recyclability'!$I$6:$M$14,3,0)))</f>
        <v>0</v>
      </c>
      <c r="X363" s="62">
        <f>$G363+$H363+$I363+IF(ISBLANK($E363),0,$F363*VLOOKUP($E363,'INFO_Materials recyclability'!$I$6:$M$14,4,0))</f>
        <v>0</v>
      </c>
      <c r="Y363" s="62">
        <f>$J363+$K363+$L363+$M363+$N363+$O363+$P363+$Q363+$R363+IF(ISBLANK($E363),0,$F363*(1-VLOOKUP($E363,'INFO_Materials recyclability'!$I$6:$M$14,4,0)))</f>
        <v>0</v>
      </c>
      <c r="Z363" s="62">
        <f>$G363+$H363+$I363+$J363+IF(ISBLANK($E363),0,$F363*VLOOKUP($E363,'INFO_Materials recyclability'!$I$6:$M$14,5,0))</f>
        <v>0</v>
      </c>
      <c r="AA363" s="62">
        <f>$K363+$L363+$M363+$N363+$O363+$P363+$Q363+$R363+IF(ISBLANK($E363),0,$F363*(1-VLOOKUP($E363,'INFO_Materials recyclability'!$I$6:$M$14,5,0)))</f>
        <v>0</v>
      </c>
    </row>
    <row r="364" spans="2:27" x14ac:dyDescent="0.35">
      <c r="B364" s="5"/>
      <c r="C364" s="5"/>
      <c r="D364" s="26"/>
      <c r="E364" s="51"/>
      <c r="F364" s="53"/>
      <c r="G364" s="49"/>
      <c r="H364" s="49"/>
      <c r="I364" s="49"/>
      <c r="J364" s="49"/>
      <c r="K364" s="49"/>
      <c r="L364" s="49"/>
      <c r="M364" s="49"/>
      <c r="N364" s="49"/>
      <c r="O364" s="49"/>
      <c r="P364" s="56"/>
      <c r="Q364" s="70"/>
      <c r="R364" s="61"/>
      <c r="T364" s="62">
        <f>$G364+$H364+$L364+IF(ISBLANK($E364),0,$F364*VLOOKUP($E364,'INFO_Materials recyclability'!$I$6:$M$14,2,0))</f>
        <v>0</v>
      </c>
      <c r="U364" s="62">
        <f>$I364+$J364+$K364+$M364+$N364+$O364+$P364+$Q364+$R364+IF(ISBLANK($E364),0,$F364*(1-VLOOKUP($E364,'INFO_Materials recyclability'!$I$6:$M$14,2,0)))</f>
        <v>0</v>
      </c>
      <c r="V364" s="62">
        <f>$G364+$H364+$K364+IF(ISBLANK($E364),0,$F364*VLOOKUP($E364,'INFO_Materials recyclability'!$I$6:$M$14,3,0))</f>
        <v>0</v>
      </c>
      <c r="W364" s="62">
        <f>$I364+$J364+$L364+$M364+$N364+$O364+$P364+$Q364+$R364+IF(ISBLANK($E364),0,$F364*(1-VLOOKUP($E364,'INFO_Materials recyclability'!$I$6:$M$14,3,0)))</f>
        <v>0</v>
      </c>
      <c r="X364" s="62">
        <f>$G364+$H364+$I364+IF(ISBLANK($E364),0,$F364*VLOOKUP($E364,'INFO_Materials recyclability'!$I$6:$M$14,4,0))</f>
        <v>0</v>
      </c>
      <c r="Y364" s="62">
        <f>$J364+$K364+$L364+$M364+$N364+$O364+$P364+$Q364+$R364+IF(ISBLANK($E364),0,$F364*(1-VLOOKUP($E364,'INFO_Materials recyclability'!$I$6:$M$14,4,0)))</f>
        <v>0</v>
      </c>
      <c r="Z364" s="62">
        <f>$G364+$H364+$I364+$J364+IF(ISBLANK($E364),0,$F364*VLOOKUP($E364,'INFO_Materials recyclability'!$I$6:$M$14,5,0))</f>
        <v>0</v>
      </c>
      <c r="AA364" s="62">
        <f>$K364+$L364+$M364+$N364+$O364+$P364+$Q364+$R364+IF(ISBLANK($E364),0,$F364*(1-VLOOKUP($E364,'INFO_Materials recyclability'!$I$6:$M$14,5,0)))</f>
        <v>0</v>
      </c>
    </row>
    <row r="365" spans="2:27" x14ac:dyDescent="0.35">
      <c r="B365" s="5"/>
      <c r="C365" s="5"/>
      <c r="D365" s="26"/>
      <c r="E365" s="51"/>
      <c r="F365" s="53"/>
      <c r="G365" s="49"/>
      <c r="H365" s="49"/>
      <c r="I365" s="49"/>
      <c r="J365" s="49"/>
      <c r="K365" s="49"/>
      <c r="L365" s="49"/>
      <c r="M365" s="49"/>
      <c r="N365" s="49"/>
      <c r="O365" s="49"/>
      <c r="P365" s="56"/>
      <c r="Q365" s="70"/>
      <c r="R365" s="61"/>
      <c r="T365" s="62">
        <f>$G365+$H365+$L365+IF(ISBLANK($E365),0,$F365*VLOOKUP($E365,'INFO_Materials recyclability'!$I$6:$M$14,2,0))</f>
        <v>0</v>
      </c>
      <c r="U365" s="62">
        <f>$I365+$J365+$K365+$M365+$N365+$O365+$P365+$Q365+$R365+IF(ISBLANK($E365),0,$F365*(1-VLOOKUP($E365,'INFO_Materials recyclability'!$I$6:$M$14,2,0)))</f>
        <v>0</v>
      </c>
      <c r="V365" s="62">
        <f>$G365+$H365+$K365+IF(ISBLANK($E365),0,$F365*VLOOKUP($E365,'INFO_Materials recyclability'!$I$6:$M$14,3,0))</f>
        <v>0</v>
      </c>
      <c r="W365" s="62">
        <f>$I365+$J365+$L365+$M365+$N365+$O365+$P365+$Q365+$R365+IF(ISBLANK($E365),0,$F365*(1-VLOOKUP($E365,'INFO_Materials recyclability'!$I$6:$M$14,3,0)))</f>
        <v>0</v>
      </c>
      <c r="X365" s="62">
        <f>$G365+$H365+$I365+IF(ISBLANK($E365),0,$F365*VLOOKUP($E365,'INFO_Materials recyclability'!$I$6:$M$14,4,0))</f>
        <v>0</v>
      </c>
      <c r="Y365" s="62">
        <f>$J365+$K365+$L365+$M365+$N365+$O365+$P365+$Q365+$R365+IF(ISBLANK($E365),0,$F365*(1-VLOOKUP($E365,'INFO_Materials recyclability'!$I$6:$M$14,4,0)))</f>
        <v>0</v>
      </c>
      <c r="Z365" s="62">
        <f>$G365+$H365+$I365+$J365+IF(ISBLANK($E365),0,$F365*VLOOKUP($E365,'INFO_Materials recyclability'!$I$6:$M$14,5,0))</f>
        <v>0</v>
      </c>
      <c r="AA365" s="62">
        <f>$K365+$L365+$M365+$N365+$O365+$P365+$Q365+$R365+IF(ISBLANK($E365),0,$F365*(1-VLOOKUP($E365,'INFO_Materials recyclability'!$I$6:$M$14,5,0)))</f>
        <v>0</v>
      </c>
    </row>
    <row r="366" spans="2:27" x14ac:dyDescent="0.35">
      <c r="B366" s="5"/>
      <c r="C366" s="5"/>
      <c r="D366" s="26"/>
      <c r="E366" s="51"/>
      <c r="F366" s="53"/>
      <c r="G366" s="49"/>
      <c r="H366" s="49"/>
      <c r="I366" s="49"/>
      <c r="J366" s="49"/>
      <c r="K366" s="49"/>
      <c r="L366" s="49"/>
      <c r="M366" s="49"/>
      <c r="N366" s="49"/>
      <c r="O366" s="49"/>
      <c r="P366" s="56"/>
      <c r="Q366" s="70"/>
      <c r="R366" s="61"/>
      <c r="T366" s="62">
        <f>$G366+$H366+$L366+IF(ISBLANK($E366),0,$F366*VLOOKUP($E366,'INFO_Materials recyclability'!$I$6:$M$14,2,0))</f>
        <v>0</v>
      </c>
      <c r="U366" s="62">
        <f>$I366+$J366+$K366+$M366+$N366+$O366+$P366+$Q366+$R366+IF(ISBLANK($E366),0,$F366*(1-VLOOKUP($E366,'INFO_Materials recyclability'!$I$6:$M$14,2,0)))</f>
        <v>0</v>
      </c>
      <c r="V366" s="62">
        <f>$G366+$H366+$K366+IF(ISBLANK($E366),0,$F366*VLOOKUP($E366,'INFO_Materials recyclability'!$I$6:$M$14,3,0))</f>
        <v>0</v>
      </c>
      <c r="W366" s="62">
        <f>$I366+$J366+$L366+$M366+$N366+$O366+$P366+$Q366+$R366+IF(ISBLANK($E366),0,$F366*(1-VLOOKUP($E366,'INFO_Materials recyclability'!$I$6:$M$14,3,0)))</f>
        <v>0</v>
      </c>
      <c r="X366" s="62">
        <f>$G366+$H366+$I366+IF(ISBLANK($E366),0,$F366*VLOOKUP($E366,'INFO_Materials recyclability'!$I$6:$M$14,4,0))</f>
        <v>0</v>
      </c>
      <c r="Y366" s="62">
        <f>$J366+$K366+$L366+$M366+$N366+$O366+$P366+$Q366+$R366+IF(ISBLANK($E366),0,$F366*(1-VLOOKUP($E366,'INFO_Materials recyclability'!$I$6:$M$14,4,0)))</f>
        <v>0</v>
      </c>
      <c r="Z366" s="62">
        <f>$G366+$H366+$I366+$J366+IF(ISBLANK($E366),0,$F366*VLOOKUP($E366,'INFO_Materials recyclability'!$I$6:$M$14,5,0))</f>
        <v>0</v>
      </c>
      <c r="AA366" s="62">
        <f>$K366+$L366+$M366+$N366+$O366+$P366+$Q366+$R366+IF(ISBLANK($E366),0,$F366*(1-VLOOKUP($E366,'INFO_Materials recyclability'!$I$6:$M$14,5,0)))</f>
        <v>0</v>
      </c>
    </row>
    <row r="367" spans="2:27" x14ac:dyDescent="0.35">
      <c r="B367" s="5"/>
      <c r="C367" s="5"/>
      <c r="D367" s="26"/>
      <c r="E367" s="51"/>
      <c r="F367" s="53"/>
      <c r="G367" s="49"/>
      <c r="H367" s="49"/>
      <c r="I367" s="49"/>
      <c r="J367" s="49"/>
      <c r="K367" s="49"/>
      <c r="L367" s="49"/>
      <c r="M367" s="49"/>
      <c r="N367" s="49"/>
      <c r="O367" s="49"/>
      <c r="P367" s="56"/>
      <c r="Q367" s="70"/>
      <c r="R367" s="61"/>
      <c r="T367" s="62">
        <f>$G367+$H367+$L367+IF(ISBLANK($E367),0,$F367*VLOOKUP($E367,'INFO_Materials recyclability'!$I$6:$M$14,2,0))</f>
        <v>0</v>
      </c>
      <c r="U367" s="62">
        <f>$I367+$J367+$K367+$M367+$N367+$O367+$P367+$Q367+$R367+IF(ISBLANK($E367),0,$F367*(1-VLOOKUP($E367,'INFO_Materials recyclability'!$I$6:$M$14,2,0)))</f>
        <v>0</v>
      </c>
      <c r="V367" s="62">
        <f>$G367+$H367+$K367+IF(ISBLANK($E367),0,$F367*VLOOKUP($E367,'INFO_Materials recyclability'!$I$6:$M$14,3,0))</f>
        <v>0</v>
      </c>
      <c r="W367" s="62">
        <f>$I367+$J367+$L367+$M367+$N367+$O367+$P367+$Q367+$R367+IF(ISBLANK($E367),0,$F367*(1-VLOOKUP($E367,'INFO_Materials recyclability'!$I$6:$M$14,3,0)))</f>
        <v>0</v>
      </c>
      <c r="X367" s="62">
        <f>$G367+$H367+$I367+IF(ISBLANK($E367),0,$F367*VLOOKUP($E367,'INFO_Materials recyclability'!$I$6:$M$14,4,0))</f>
        <v>0</v>
      </c>
      <c r="Y367" s="62">
        <f>$J367+$K367+$L367+$M367+$N367+$O367+$P367+$Q367+$R367+IF(ISBLANK($E367),0,$F367*(1-VLOOKUP($E367,'INFO_Materials recyclability'!$I$6:$M$14,4,0)))</f>
        <v>0</v>
      </c>
      <c r="Z367" s="62">
        <f>$G367+$H367+$I367+$J367+IF(ISBLANK($E367),0,$F367*VLOOKUP($E367,'INFO_Materials recyclability'!$I$6:$M$14,5,0))</f>
        <v>0</v>
      </c>
      <c r="AA367" s="62">
        <f>$K367+$L367+$M367+$N367+$O367+$P367+$Q367+$R367+IF(ISBLANK($E367),0,$F367*(1-VLOOKUP($E367,'INFO_Materials recyclability'!$I$6:$M$14,5,0)))</f>
        <v>0</v>
      </c>
    </row>
    <row r="368" spans="2:27" x14ac:dyDescent="0.35">
      <c r="B368" s="5"/>
      <c r="C368" s="5"/>
      <c r="D368" s="26"/>
      <c r="E368" s="51"/>
      <c r="F368" s="53"/>
      <c r="G368" s="49"/>
      <c r="H368" s="49"/>
      <c r="I368" s="49"/>
      <c r="J368" s="49"/>
      <c r="K368" s="49"/>
      <c r="L368" s="49"/>
      <c r="M368" s="49"/>
      <c r="N368" s="49"/>
      <c r="O368" s="49"/>
      <c r="P368" s="56"/>
      <c r="Q368" s="70"/>
      <c r="R368" s="61"/>
      <c r="T368" s="62">
        <f>$G368+$H368+$L368+IF(ISBLANK($E368),0,$F368*VLOOKUP($E368,'INFO_Materials recyclability'!$I$6:$M$14,2,0))</f>
        <v>0</v>
      </c>
      <c r="U368" s="62">
        <f>$I368+$J368+$K368+$M368+$N368+$O368+$P368+$Q368+$R368+IF(ISBLANK($E368),0,$F368*(1-VLOOKUP($E368,'INFO_Materials recyclability'!$I$6:$M$14,2,0)))</f>
        <v>0</v>
      </c>
      <c r="V368" s="62">
        <f>$G368+$H368+$K368+IF(ISBLANK($E368),0,$F368*VLOOKUP($E368,'INFO_Materials recyclability'!$I$6:$M$14,3,0))</f>
        <v>0</v>
      </c>
      <c r="W368" s="62">
        <f>$I368+$J368+$L368+$M368+$N368+$O368+$P368+$Q368+$R368+IF(ISBLANK($E368),0,$F368*(1-VLOOKUP($E368,'INFO_Materials recyclability'!$I$6:$M$14,3,0)))</f>
        <v>0</v>
      </c>
      <c r="X368" s="62">
        <f>$G368+$H368+$I368+IF(ISBLANK($E368),0,$F368*VLOOKUP($E368,'INFO_Materials recyclability'!$I$6:$M$14,4,0))</f>
        <v>0</v>
      </c>
      <c r="Y368" s="62">
        <f>$J368+$K368+$L368+$M368+$N368+$O368+$P368+$Q368+$R368+IF(ISBLANK($E368),0,$F368*(1-VLOOKUP($E368,'INFO_Materials recyclability'!$I$6:$M$14,4,0)))</f>
        <v>0</v>
      </c>
      <c r="Z368" s="62">
        <f>$G368+$H368+$I368+$J368+IF(ISBLANK($E368),0,$F368*VLOOKUP($E368,'INFO_Materials recyclability'!$I$6:$M$14,5,0))</f>
        <v>0</v>
      </c>
      <c r="AA368" s="62">
        <f>$K368+$L368+$M368+$N368+$O368+$P368+$Q368+$R368+IF(ISBLANK($E368),0,$F368*(1-VLOOKUP($E368,'INFO_Materials recyclability'!$I$6:$M$14,5,0)))</f>
        <v>0</v>
      </c>
    </row>
    <row r="369" spans="2:27" x14ac:dyDescent="0.35">
      <c r="B369" s="5"/>
      <c r="C369" s="5"/>
      <c r="D369" s="26"/>
      <c r="E369" s="51"/>
      <c r="F369" s="53"/>
      <c r="G369" s="49"/>
      <c r="H369" s="49"/>
      <c r="I369" s="49"/>
      <c r="J369" s="49"/>
      <c r="K369" s="49"/>
      <c r="L369" s="49"/>
      <c r="M369" s="49"/>
      <c r="N369" s="49"/>
      <c r="O369" s="49"/>
      <c r="P369" s="56"/>
      <c r="Q369" s="70"/>
      <c r="R369" s="61"/>
      <c r="T369" s="62">
        <f>$G369+$H369+$L369+IF(ISBLANK($E369),0,$F369*VLOOKUP($E369,'INFO_Materials recyclability'!$I$6:$M$14,2,0))</f>
        <v>0</v>
      </c>
      <c r="U369" s="62">
        <f>$I369+$J369+$K369+$M369+$N369+$O369+$P369+$Q369+$R369+IF(ISBLANK($E369),0,$F369*(1-VLOOKUP($E369,'INFO_Materials recyclability'!$I$6:$M$14,2,0)))</f>
        <v>0</v>
      </c>
      <c r="V369" s="62">
        <f>$G369+$H369+$K369+IF(ISBLANK($E369),0,$F369*VLOOKUP($E369,'INFO_Materials recyclability'!$I$6:$M$14,3,0))</f>
        <v>0</v>
      </c>
      <c r="W369" s="62">
        <f>$I369+$J369+$L369+$M369+$N369+$O369+$P369+$Q369+$R369+IF(ISBLANK($E369),0,$F369*(1-VLOOKUP($E369,'INFO_Materials recyclability'!$I$6:$M$14,3,0)))</f>
        <v>0</v>
      </c>
      <c r="X369" s="62">
        <f>$G369+$H369+$I369+IF(ISBLANK($E369),0,$F369*VLOOKUP($E369,'INFO_Materials recyclability'!$I$6:$M$14,4,0))</f>
        <v>0</v>
      </c>
      <c r="Y369" s="62">
        <f>$J369+$K369+$L369+$M369+$N369+$O369+$P369+$Q369+$R369+IF(ISBLANK($E369),0,$F369*(1-VLOOKUP($E369,'INFO_Materials recyclability'!$I$6:$M$14,4,0)))</f>
        <v>0</v>
      </c>
      <c r="Z369" s="62">
        <f>$G369+$H369+$I369+$J369+IF(ISBLANK($E369),0,$F369*VLOOKUP($E369,'INFO_Materials recyclability'!$I$6:$M$14,5,0))</f>
        <v>0</v>
      </c>
      <c r="AA369" s="62">
        <f>$K369+$L369+$M369+$N369+$O369+$P369+$Q369+$R369+IF(ISBLANK($E369),0,$F369*(1-VLOOKUP($E369,'INFO_Materials recyclability'!$I$6:$M$14,5,0)))</f>
        <v>0</v>
      </c>
    </row>
    <row r="370" spans="2:27" x14ac:dyDescent="0.35">
      <c r="B370" s="5"/>
      <c r="C370" s="5"/>
      <c r="D370" s="26"/>
      <c r="E370" s="51"/>
      <c r="F370" s="53"/>
      <c r="G370" s="49"/>
      <c r="H370" s="49"/>
      <c r="I370" s="49"/>
      <c r="J370" s="49"/>
      <c r="K370" s="49"/>
      <c r="L370" s="49"/>
      <c r="M370" s="49"/>
      <c r="N370" s="49"/>
      <c r="O370" s="49"/>
      <c r="P370" s="56"/>
      <c r="Q370" s="70"/>
      <c r="R370" s="61"/>
      <c r="T370" s="62">
        <f>$G370+$H370+$L370+IF(ISBLANK($E370),0,$F370*VLOOKUP($E370,'INFO_Materials recyclability'!$I$6:$M$14,2,0))</f>
        <v>0</v>
      </c>
      <c r="U370" s="62">
        <f>$I370+$J370+$K370+$M370+$N370+$O370+$P370+$Q370+$R370+IF(ISBLANK($E370),0,$F370*(1-VLOOKUP($E370,'INFO_Materials recyclability'!$I$6:$M$14,2,0)))</f>
        <v>0</v>
      </c>
      <c r="V370" s="62">
        <f>$G370+$H370+$K370+IF(ISBLANK($E370),0,$F370*VLOOKUP($E370,'INFO_Materials recyclability'!$I$6:$M$14,3,0))</f>
        <v>0</v>
      </c>
      <c r="W370" s="62">
        <f>$I370+$J370+$L370+$M370+$N370+$O370+$P370+$Q370+$R370+IF(ISBLANK($E370),0,$F370*(1-VLOOKUP($E370,'INFO_Materials recyclability'!$I$6:$M$14,3,0)))</f>
        <v>0</v>
      </c>
      <c r="X370" s="62">
        <f>$G370+$H370+$I370+IF(ISBLANK($E370),0,$F370*VLOOKUP($E370,'INFO_Materials recyclability'!$I$6:$M$14,4,0))</f>
        <v>0</v>
      </c>
      <c r="Y370" s="62">
        <f>$J370+$K370+$L370+$M370+$N370+$O370+$P370+$Q370+$R370+IF(ISBLANK($E370),0,$F370*(1-VLOOKUP($E370,'INFO_Materials recyclability'!$I$6:$M$14,4,0)))</f>
        <v>0</v>
      </c>
      <c r="Z370" s="62">
        <f>$G370+$H370+$I370+$J370+IF(ISBLANK($E370),0,$F370*VLOOKUP($E370,'INFO_Materials recyclability'!$I$6:$M$14,5,0))</f>
        <v>0</v>
      </c>
      <c r="AA370" s="62">
        <f>$K370+$L370+$M370+$N370+$O370+$P370+$Q370+$R370+IF(ISBLANK($E370),0,$F370*(1-VLOOKUP($E370,'INFO_Materials recyclability'!$I$6:$M$14,5,0)))</f>
        <v>0</v>
      </c>
    </row>
    <row r="371" spans="2:27" x14ac:dyDescent="0.35">
      <c r="B371" s="5"/>
      <c r="C371" s="5"/>
      <c r="D371" s="26"/>
      <c r="E371" s="51"/>
      <c r="F371" s="53"/>
      <c r="G371" s="49"/>
      <c r="H371" s="49"/>
      <c r="I371" s="49"/>
      <c r="J371" s="49"/>
      <c r="K371" s="49"/>
      <c r="L371" s="49"/>
      <c r="M371" s="49"/>
      <c r="N371" s="49"/>
      <c r="O371" s="49"/>
      <c r="P371" s="56"/>
      <c r="Q371" s="70"/>
      <c r="R371" s="61"/>
      <c r="T371" s="62">
        <f>$G371+$H371+$L371+IF(ISBLANK($E371),0,$F371*VLOOKUP($E371,'INFO_Materials recyclability'!$I$6:$M$14,2,0))</f>
        <v>0</v>
      </c>
      <c r="U371" s="62">
        <f>$I371+$J371+$K371+$M371+$N371+$O371+$P371+$Q371+$R371+IF(ISBLANK($E371),0,$F371*(1-VLOOKUP($E371,'INFO_Materials recyclability'!$I$6:$M$14,2,0)))</f>
        <v>0</v>
      </c>
      <c r="V371" s="62">
        <f>$G371+$H371+$K371+IF(ISBLANK($E371),0,$F371*VLOOKUP($E371,'INFO_Materials recyclability'!$I$6:$M$14,3,0))</f>
        <v>0</v>
      </c>
      <c r="W371" s="62">
        <f>$I371+$J371+$L371+$M371+$N371+$O371+$P371+$Q371+$R371+IF(ISBLANK($E371),0,$F371*(1-VLOOKUP($E371,'INFO_Materials recyclability'!$I$6:$M$14,3,0)))</f>
        <v>0</v>
      </c>
      <c r="X371" s="62">
        <f>$G371+$H371+$I371+IF(ISBLANK($E371),0,$F371*VLOOKUP($E371,'INFO_Materials recyclability'!$I$6:$M$14,4,0))</f>
        <v>0</v>
      </c>
      <c r="Y371" s="62">
        <f>$J371+$K371+$L371+$M371+$N371+$O371+$P371+$Q371+$R371+IF(ISBLANK($E371),0,$F371*(1-VLOOKUP($E371,'INFO_Materials recyclability'!$I$6:$M$14,4,0)))</f>
        <v>0</v>
      </c>
      <c r="Z371" s="62">
        <f>$G371+$H371+$I371+$J371+IF(ISBLANK($E371),0,$F371*VLOOKUP($E371,'INFO_Materials recyclability'!$I$6:$M$14,5,0))</f>
        <v>0</v>
      </c>
      <c r="AA371" s="62">
        <f>$K371+$L371+$M371+$N371+$O371+$P371+$Q371+$R371+IF(ISBLANK($E371),0,$F371*(1-VLOOKUP($E371,'INFO_Materials recyclability'!$I$6:$M$14,5,0)))</f>
        <v>0</v>
      </c>
    </row>
    <row r="372" spans="2:27" x14ac:dyDescent="0.35">
      <c r="B372" s="5"/>
      <c r="C372" s="5"/>
      <c r="D372" s="26"/>
      <c r="E372" s="51"/>
      <c r="F372" s="53"/>
      <c r="G372" s="49"/>
      <c r="H372" s="49"/>
      <c r="I372" s="49"/>
      <c r="J372" s="49"/>
      <c r="K372" s="49"/>
      <c r="L372" s="49"/>
      <c r="M372" s="49"/>
      <c r="N372" s="49"/>
      <c r="O372" s="49"/>
      <c r="P372" s="56"/>
      <c r="Q372" s="70"/>
      <c r="R372" s="61"/>
      <c r="T372" s="62">
        <f>$G372+$H372+$L372+IF(ISBLANK($E372),0,$F372*VLOOKUP($E372,'INFO_Materials recyclability'!$I$6:$M$14,2,0))</f>
        <v>0</v>
      </c>
      <c r="U372" s="62">
        <f>$I372+$J372+$K372+$M372+$N372+$O372+$P372+$Q372+$R372+IF(ISBLANK($E372),0,$F372*(1-VLOOKUP($E372,'INFO_Materials recyclability'!$I$6:$M$14,2,0)))</f>
        <v>0</v>
      </c>
      <c r="V372" s="62">
        <f>$G372+$H372+$K372+IF(ISBLANK($E372),0,$F372*VLOOKUP($E372,'INFO_Materials recyclability'!$I$6:$M$14,3,0))</f>
        <v>0</v>
      </c>
      <c r="W372" s="62">
        <f>$I372+$J372+$L372+$M372+$N372+$O372+$P372+$Q372+$R372+IF(ISBLANK($E372),0,$F372*(1-VLOOKUP($E372,'INFO_Materials recyclability'!$I$6:$M$14,3,0)))</f>
        <v>0</v>
      </c>
      <c r="X372" s="62">
        <f>$G372+$H372+$I372+IF(ISBLANK($E372),0,$F372*VLOOKUP($E372,'INFO_Materials recyclability'!$I$6:$M$14,4,0))</f>
        <v>0</v>
      </c>
      <c r="Y372" s="62">
        <f>$J372+$K372+$L372+$M372+$N372+$O372+$P372+$Q372+$R372+IF(ISBLANK($E372),0,$F372*(1-VLOOKUP($E372,'INFO_Materials recyclability'!$I$6:$M$14,4,0)))</f>
        <v>0</v>
      </c>
      <c r="Z372" s="62">
        <f>$G372+$H372+$I372+$J372+IF(ISBLANK($E372),0,$F372*VLOOKUP($E372,'INFO_Materials recyclability'!$I$6:$M$14,5,0))</f>
        <v>0</v>
      </c>
      <c r="AA372" s="62">
        <f>$K372+$L372+$M372+$N372+$O372+$P372+$Q372+$R372+IF(ISBLANK($E372),0,$F372*(1-VLOOKUP($E372,'INFO_Materials recyclability'!$I$6:$M$14,5,0)))</f>
        <v>0</v>
      </c>
    </row>
    <row r="373" spans="2:27" x14ac:dyDescent="0.35">
      <c r="B373" s="5"/>
      <c r="C373" s="5"/>
      <c r="D373" s="26"/>
      <c r="E373" s="51"/>
      <c r="F373" s="53"/>
      <c r="G373" s="49"/>
      <c r="H373" s="49"/>
      <c r="I373" s="49"/>
      <c r="J373" s="49"/>
      <c r="K373" s="49"/>
      <c r="L373" s="49"/>
      <c r="M373" s="49"/>
      <c r="N373" s="49"/>
      <c r="O373" s="49"/>
      <c r="P373" s="56"/>
      <c r="Q373" s="70"/>
      <c r="R373" s="61"/>
      <c r="T373" s="62">
        <f>$G373+$H373+$L373+IF(ISBLANK($E373),0,$F373*VLOOKUP($E373,'INFO_Materials recyclability'!$I$6:$M$14,2,0))</f>
        <v>0</v>
      </c>
      <c r="U373" s="62">
        <f>$I373+$J373+$K373+$M373+$N373+$O373+$P373+$Q373+$R373+IF(ISBLANK($E373),0,$F373*(1-VLOOKUP($E373,'INFO_Materials recyclability'!$I$6:$M$14,2,0)))</f>
        <v>0</v>
      </c>
      <c r="V373" s="62">
        <f>$G373+$H373+$K373+IF(ISBLANK($E373),0,$F373*VLOOKUP($E373,'INFO_Materials recyclability'!$I$6:$M$14,3,0))</f>
        <v>0</v>
      </c>
      <c r="W373" s="62">
        <f>$I373+$J373+$L373+$M373+$N373+$O373+$P373+$Q373+$R373+IF(ISBLANK($E373),0,$F373*(1-VLOOKUP($E373,'INFO_Materials recyclability'!$I$6:$M$14,3,0)))</f>
        <v>0</v>
      </c>
      <c r="X373" s="62">
        <f>$G373+$H373+$I373+IF(ISBLANK($E373),0,$F373*VLOOKUP($E373,'INFO_Materials recyclability'!$I$6:$M$14,4,0))</f>
        <v>0</v>
      </c>
      <c r="Y373" s="62">
        <f>$J373+$K373+$L373+$M373+$N373+$O373+$P373+$Q373+$R373+IF(ISBLANK($E373),0,$F373*(1-VLOOKUP($E373,'INFO_Materials recyclability'!$I$6:$M$14,4,0)))</f>
        <v>0</v>
      </c>
      <c r="Z373" s="62">
        <f>$G373+$H373+$I373+$J373+IF(ISBLANK($E373),0,$F373*VLOOKUP($E373,'INFO_Materials recyclability'!$I$6:$M$14,5,0))</f>
        <v>0</v>
      </c>
      <c r="AA373" s="62">
        <f>$K373+$L373+$M373+$N373+$O373+$P373+$Q373+$R373+IF(ISBLANK($E373),0,$F373*(1-VLOOKUP($E373,'INFO_Materials recyclability'!$I$6:$M$14,5,0)))</f>
        <v>0</v>
      </c>
    </row>
    <row r="374" spans="2:27" x14ac:dyDescent="0.35">
      <c r="B374" s="5"/>
      <c r="C374" s="5"/>
      <c r="D374" s="26"/>
      <c r="E374" s="51"/>
      <c r="F374" s="53"/>
      <c r="G374" s="49"/>
      <c r="H374" s="49"/>
      <c r="I374" s="49"/>
      <c r="J374" s="49"/>
      <c r="K374" s="49"/>
      <c r="L374" s="49"/>
      <c r="M374" s="49"/>
      <c r="N374" s="49"/>
      <c r="O374" s="49"/>
      <c r="P374" s="56"/>
      <c r="Q374" s="70"/>
      <c r="R374" s="61"/>
      <c r="T374" s="62">
        <f>$G374+$H374+$L374+IF(ISBLANK($E374),0,$F374*VLOOKUP($E374,'INFO_Materials recyclability'!$I$6:$M$14,2,0))</f>
        <v>0</v>
      </c>
      <c r="U374" s="62">
        <f>$I374+$J374+$K374+$M374+$N374+$O374+$P374+$Q374+$R374+IF(ISBLANK($E374),0,$F374*(1-VLOOKUP($E374,'INFO_Materials recyclability'!$I$6:$M$14,2,0)))</f>
        <v>0</v>
      </c>
      <c r="V374" s="62">
        <f>$G374+$H374+$K374+IF(ISBLANK($E374),0,$F374*VLOOKUP($E374,'INFO_Materials recyclability'!$I$6:$M$14,3,0))</f>
        <v>0</v>
      </c>
      <c r="W374" s="62">
        <f>$I374+$J374+$L374+$M374+$N374+$O374+$P374+$Q374+$R374+IF(ISBLANK($E374),0,$F374*(1-VLOOKUP($E374,'INFO_Materials recyclability'!$I$6:$M$14,3,0)))</f>
        <v>0</v>
      </c>
      <c r="X374" s="62">
        <f>$G374+$H374+$I374+IF(ISBLANK($E374),0,$F374*VLOOKUP($E374,'INFO_Materials recyclability'!$I$6:$M$14,4,0))</f>
        <v>0</v>
      </c>
      <c r="Y374" s="62">
        <f>$J374+$K374+$L374+$M374+$N374+$O374+$P374+$Q374+$R374+IF(ISBLANK($E374),0,$F374*(1-VLOOKUP($E374,'INFO_Materials recyclability'!$I$6:$M$14,4,0)))</f>
        <v>0</v>
      </c>
      <c r="Z374" s="62">
        <f>$G374+$H374+$I374+$J374+IF(ISBLANK($E374),0,$F374*VLOOKUP($E374,'INFO_Materials recyclability'!$I$6:$M$14,5,0))</f>
        <v>0</v>
      </c>
      <c r="AA374" s="62">
        <f>$K374+$L374+$M374+$N374+$O374+$P374+$Q374+$R374+IF(ISBLANK($E374),0,$F374*(1-VLOOKUP($E374,'INFO_Materials recyclability'!$I$6:$M$14,5,0)))</f>
        <v>0</v>
      </c>
    </row>
    <row r="375" spans="2:27" x14ac:dyDescent="0.35">
      <c r="B375" s="5"/>
      <c r="C375" s="5"/>
      <c r="D375" s="26"/>
      <c r="E375" s="51"/>
      <c r="F375" s="53"/>
      <c r="G375" s="49"/>
      <c r="H375" s="49"/>
      <c r="I375" s="49"/>
      <c r="J375" s="49"/>
      <c r="K375" s="49"/>
      <c r="L375" s="49"/>
      <c r="M375" s="49"/>
      <c r="N375" s="49"/>
      <c r="O375" s="49"/>
      <c r="P375" s="56"/>
      <c r="Q375" s="70"/>
      <c r="R375" s="61"/>
      <c r="T375" s="62">
        <f>$G375+$H375+$L375+IF(ISBLANK($E375),0,$F375*VLOOKUP($E375,'INFO_Materials recyclability'!$I$6:$M$14,2,0))</f>
        <v>0</v>
      </c>
      <c r="U375" s="62">
        <f>$I375+$J375+$K375+$M375+$N375+$O375+$P375+$Q375+$R375+IF(ISBLANK($E375),0,$F375*(1-VLOOKUP($E375,'INFO_Materials recyclability'!$I$6:$M$14,2,0)))</f>
        <v>0</v>
      </c>
      <c r="V375" s="62">
        <f>$G375+$H375+$K375+IF(ISBLANK($E375),0,$F375*VLOOKUP($E375,'INFO_Materials recyclability'!$I$6:$M$14,3,0))</f>
        <v>0</v>
      </c>
      <c r="W375" s="62">
        <f>$I375+$J375+$L375+$M375+$N375+$O375+$P375+$Q375+$R375+IF(ISBLANK($E375),0,$F375*(1-VLOOKUP($E375,'INFO_Materials recyclability'!$I$6:$M$14,3,0)))</f>
        <v>0</v>
      </c>
      <c r="X375" s="62">
        <f>$G375+$H375+$I375+IF(ISBLANK($E375),0,$F375*VLOOKUP($E375,'INFO_Materials recyclability'!$I$6:$M$14,4,0))</f>
        <v>0</v>
      </c>
      <c r="Y375" s="62">
        <f>$J375+$K375+$L375+$M375+$N375+$O375+$P375+$Q375+$R375+IF(ISBLANK($E375),0,$F375*(1-VLOOKUP($E375,'INFO_Materials recyclability'!$I$6:$M$14,4,0)))</f>
        <v>0</v>
      </c>
      <c r="Z375" s="62">
        <f>$G375+$H375+$I375+$J375+IF(ISBLANK($E375),0,$F375*VLOOKUP($E375,'INFO_Materials recyclability'!$I$6:$M$14,5,0))</f>
        <v>0</v>
      </c>
      <c r="AA375" s="62">
        <f>$K375+$L375+$M375+$N375+$O375+$P375+$Q375+$R375+IF(ISBLANK($E375),0,$F375*(1-VLOOKUP($E375,'INFO_Materials recyclability'!$I$6:$M$14,5,0)))</f>
        <v>0</v>
      </c>
    </row>
    <row r="376" spans="2:27" x14ac:dyDescent="0.35">
      <c r="B376" s="5"/>
      <c r="C376" s="5"/>
      <c r="D376" s="26"/>
      <c r="E376" s="51"/>
      <c r="F376" s="53"/>
      <c r="G376" s="49"/>
      <c r="H376" s="49"/>
      <c r="I376" s="49"/>
      <c r="J376" s="49"/>
      <c r="K376" s="49"/>
      <c r="L376" s="49"/>
      <c r="M376" s="49"/>
      <c r="N376" s="49"/>
      <c r="O376" s="49"/>
      <c r="P376" s="56"/>
      <c r="Q376" s="70"/>
      <c r="R376" s="61"/>
      <c r="T376" s="62">
        <f>$G376+$H376+$L376+IF(ISBLANK($E376),0,$F376*VLOOKUP($E376,'INFO_Materials recyclability'!$I$6:$M$14,2,0))</f>
        <v>0</v>
      </c>
      <c r="U376" s="62">
        <f>$I376+$J376+$K376+$M376+$N376+$O376+$P376+$Q376+$R376+IF(ISBLANK($E376),0,$F376*(1-VLOOKUP($E376,'INFO_Materials recyclability'!$I$6:$M$14,2,0)))</f>
        <v>0</v>
      </c>
      <c r="V376" s="62">
        <f>$G376+$H376+$K376+IF(ISBLANK($E376),0,$F376*VLOOKUP($E376,'INFO_Materials recyclability'!$I$6:$M$14,3,0))</f>
        <v>0</v>
      </c>
      <c r="W376" s="62">
        <f>$I376+$J376+$L376+$M376+$N376+$O376+$P376+$Q376+$R376+IF(ISBLANK($E376),0,$F376*(1-VLOOKUP($E376,'INFO_Materials recyclability'!$I$6:$M$14,3,0)))</f>
        <v>0</v>
      </c>
      <c r="X376" s="62">
        <f>$G376+$H376+$I376+IF(ISBLANK($E376),0,$F376*VLOOKUP($E376,'INFO_Materials recyclability'!$I$6:$M$14,4,0))</f>
        <v>0</v>
      </c>
      <c r="Y376" s="62">
        <f>$J376+$K376+$L376+$M376+$N376+$O376+$P376+$Q376+$R376+IF(ISBLANK($E376),0,$F376*(1-VLOOKUP($E376,'INFO_Materials recyclability'!$I$6:$M$14,4,0)))</f>
        <v>0</v>
      </c>
      <c r="Z376" s="62">
        <f>$G376+$H376+$I376+$J376+IF(ISBLANK($E376),0,$F376*VLOOKUP($E376,'INFO_Materials recyclability'!$I$6:$M$14,5,0))</f>
        <v>0</v>
      </c>
      <c r="AA376" s="62">
        <f>$K376+$L376+$M376+$N376+$O376+$P376+$Q376+$R376+IF(ISBLANK($E376),0,$F376*(1-VLOOKUP($E376,'INFO_Materials recyclability'!$I$6:$M$14,5,0)))</f>
        <v>0</v>
      </c>
    </row>
    <row r="377" spans="2:27" x14ac:dyDescent="0.35">
      <c r="B377" s="5"/>
      <c r="C377" s="5"/>
      <c r="D377" s="26"/>
      <c r="E377" s="51"/>
      <c r="F377" s="53"/>
      <c r="G377" s="49"/>
      <c r="H377" s="49"/>
      <c r="I377" s="49"/>
      <c r="J377" s="49"/>
      <c r="K377" s="49"/>
      <c r="L377" s="49"/>
      <c r="M377" s="49"/>
      <c r="N377" s="49"/>
      <c r="O377" s="49"/>
      <c r="P377" s="56"/>
      <c r="Q377" s="70"/>
      <c r="R377" s="61"/>
      <c r="T377" s="62">
        <f>$G377+$H377+$L377+IF(ISBLANK($E377),0,$F377*VLOOKUP($E377,'INFO_Materials recyclability'!$I$6:$M$14,2,0))</f>
        <v>0</v>
      </c>
      <c r="U377" s="62">
        <f>$I377+$J377+$K377+$M377+$N377+$O377+$P377+$Q377+$R377+IF(ISBLANK($E377),0,$F377*(1-VLOOKUP($E377,'INFO_Materials recyclability'!$I$6:$M$14,2,0)))</f>
        <v>0</v>
      </c>
      <c r="V377" s="62">
        <f>$G377+$H377+$K377+IF(ISBLANK($E377),0,$F377*VLOOKUP($E377,'INFO_Materials recyclability'!$I$6:$M$14,3,0))</f>
        <v>0</v>
      </c>
      <c r="W377" s="62">
        <f>$I377+$J377+$L377+$M377+$N377+$O377+$P377+$Q377+$R377+IF(ISBLANK($E377),0,$F377*(1-VLOOKUP($E377,'INFO_Materials recyclability'!$I$6:$M$14,3,0)))</f>
        <v>0</v>
      </c>
      <c r="X377" s="62">
        <f>$G377+$H377+$I377+IF(ISBLANK($E377),0,$F377*VLOOKUP($E377,'INFO_Materials recyclability'!$I$6:$M$14,4,0))</f>
        <v>0</v>
      </c>
      <c r="Y377" s="62">
        <f>$J377+$K377+$L377+$M377+$N377+$O377+$P377+$Q377+$R377+IF(ISBLANK($E377),0,$F377*(1-VLOOKUP($E377,'INFO_Materials recyclability'!$I$6:$M$14,4,0)))</f>
        <v>0</v>
      </c>
      <c r="Z377" s="62">
        <f>$G377+$H377+$I377+$J377+IF(ISBLANK($E377),0,$F377*VLOOKUP($E377,'INFO_Materials recyclability'!$I$6:$M$14,5,0))</f>
        <v>0</v>
      </c>
      <c r="AA377" s="62">
        <f>$K377+$L377+$M377+$N377+$O377+$P377+$Q377+$R377+IF(ISBLANK($E377),0,$F377*(1-VLOOKUP($E377,'INFO_Materials recyclability'!$I$6:$M$14,5,0)))</f>
        <v>0</v>
      </c>
    </row>
    <row r="378" spans="2:27" x14ac:dyDescent="0.35">
      <c r="B378" s="5"/>
      <c r="C378" s="5"/>
      <c r="D378" s="26"/>
      <c r="E378" s="51"/>
      <c r="F378" s="53"/>
      <c r="G378" s="49"/>
      <c r="H378" s="49"/>
      <c r="I378" s="49"/>
      <c r="J378" s="49"/>
      <c r="K378" s="49"/>
      <c r="L378" s="49"/>
      <c r="M378" s="49"/>
      <c r="N378" s="49"/>
      <c r="O378" s="49"/>
      <c r="P378" s="56"/>
      <c r="Q378" s="70"/>
      <c r="R378" s="61"/>
      <c r="T378" s="62">
        <f>$G378+$H378+$L378+IF(ISBLANK($E378),0,$F378*VLOOKUP($E378,'INFO_Materials recyclability'!$I$6:$M$14,2,0))</f>
        <v>0</v>
      </c>
      <c r="U378" s="62">
        <f>$I378+$J378+$K378+$M378+$N378+$O378+$P378+$Q378+$R378+IF(ISBLANK($E378),0,$F378*(1-VLOOKUP($E378,'INFO_Materials recyclability'!$I$6:$M$14,2,0)))</f>
        <v>0</v>
      </c>
      <c r="V378" s="62">
        <f>$G378+$H378+$K378+IF(ISBLANK($E378),0,$F378*VLOOKUP($E378,'INFO_Materials recyclability'!$I$6:$M$14,3,0))</f>
        <v>0</v>
      </c>
      <c r="W378" s="62">
        <f>$I378+$J378+$L378+$M378+$N378+$O378+$P378+$Q378+$R378+IF(ISBLANK($E378),0,$F378*(1-VLOOKUP($E378,'INFO_Materials recyclability'!$I$6:$M$14,3,0)))</f>
        <v>0</v>
      </c>
      <c r="X378" s="62">
        <f>$G378+$H378+$I378+IF(ISBLANK($E378),0,$F378*VLOOKUP($E378,'INFO_Materials recyclability'!$I$6:$M$14,4,0))</f>
        <v>0</v>
      </c>
      <c r="Y378" s="62">
        <f>$J378+$K378+$L378+$M378+$N378+$O378+$P378+$Q378+$R378+IF(ISBLANK($E378),0,$F378*(1-VLOOKUP($E378,'INFO_Materials recyclability'!$I$6:$M$14,4,0)))</f>
        <v>0</v>
      </c>
      <c r="Z378" s="62">
        <f>$G378+$H378+$I378+$J378+IF(ISBLANK($E378),0,$F378*VLOOKUP($E378,'INFO_Materials recyclability'!$I$6:$M$14,5,0))</f>
        <v>0</v>
      </c>
      <c r="AA378" s="62">
        <f>$K378+$L378+$M378+$N378+$O378+$P378+$Q378+$R378+IF(ISBLANK($E378),0,$F378*(1-VLOOKUP($E378,'INFO_Materials recyclability'!$I$6:$M$14,5,0)))</f>
        <v>0</v>
      </c>
    </row>
    <row r="379" spans="2:27" x14ac:dyDescent="0.35">
      <c r="B379" s="5"/>
      <c r="C379" s="5"/>
      <c r="D379" s="26"/>
      <c r="E379" s="51"/>
      <c r="F379" s="53"/>
      <c r="G379" s="49"/>
      <c r="H379" s="49"/>
      <c r="I379" s="49"/>
      <c r="J379" s="49"/>
      <c r="K379" s="49"/>
      <c r="L379" s="49"/>
      <c r="M379" s="49"/>
      <c r="N379" s="49"/>
      <c r="O379" s="49"/>
      <c r="P379" s="56"/>
      <c r="Q379" s="70"/>
      <c r="R379" s="61"/>
      <c r="T379" s="62">
        <f>$G379+$H379+$L379+IF(ISBLANK($E379),0,$F379*VLOOKUP($E379,'INFO_Materials recyclability'!$I$6:$M$14,2,0))</f>
        <v>0</v>
      </c>
      <c r="U379" s="62">
        <f>$I379+$J379+$K379+$M379+$N379+$O379+$P379+$Q379+$R379+IF(ISBLANK($E379),0,$F379*(1-VLOOKUP($E379,'INFO_Materials recyclability'!$I$6:$M$14,2,0)))</f>
        <v>0</v>
      </c>
      <c r="V379" s="62">
        <f>$G379+$H379+$K379+IF(ISBLANK($E379),0,$F379*VLOOKUP($E379,'INFO_Materials recyclability'!$I$6:$M$14,3,0))</f>
        <v>0</v>
      </c>
      <c r="W379" s="62">
        <f>$I379+$J379+$L379+$M379+$N379+$O379+$P379+$Q379+$R379+IF(ISBLANK($E379),0,$F379*(1-VLOOKUP($E379,'INFO_Materials recyclability'!$I$6:$M$14,3,0)))</f>
        <v>0</v>
      </c>
      <c r="X379" s="62">
        <f>$G379+$H379+$I379+IF(ISBLANK($E379),0,$F379*VLOOKUP($E379,'INFO_Materials recyclability'!$I$6:$M$14,4,0))</f>
        <v>0</v>
      </c>
      <c r="Y379" s="62">
        <f>$J379+$K379+$L379+$M379+$N379+$O379+$P379+$Q379+$R379+IF(ISBLANK($E379),0,$F379*(1-VLOOKUP($E379,'INFO_Materials recyclability'!$I$6:$M$14,4,0)))</f>
        <v>0</v>
      </c>
      <c r="Z379" s="62">
        <f>$G379+$H379+$I379+$J379+IF(ISBLANK($E379),0,$F379*VLOOKUP($E379,'INFO_Materials recyclability'!$I$6:$M$14,5,0))</f>
        <v>0</v>
      </c>
      <c r="AA379" s="62">
        <f>$K379+$L379+$M379+$N379+$O379+$P379+$Q379+$R379+IF(ISBLANK($E379),0,$F379*(1-VLOOKUP($E379,'INFO_Materials recyclability'!$I$6:$M$14,5,0)))</f>
        <v>0</v>
      </c>
    </row>
    <row r="380" spans="2:27" x14ac:dyDescent="0.35">
      <c r="B380" s="5"/>
      <c r="C380" s="5"/>
      <c r="D380" s="26"/>
      <c r="E380" s="51"/>
      <c r="F380" s="53"/>
      <c r="G380" s="49"/>
      <c r="H380" s="49"/>
      <c r="I380" s="49"/>
      <c r="J380" s="49"/>
      <c r="K380" s="49"/>
      <c r="L380" s="49"/>
      <c r="M380" s="49"/>
      <c r="N380" s="49"/>
      <c r="O380" s="49"/>
      <c r="P380" s="56"/>
      <c r="Q380" s="70"/>
      <c r="R380" s="61"/>
      <c r="T380" s="62">
        <f>$G380+$H380+$L380+IF(ISBLANK($E380),0,$F380*VLOOKUP($E380,'INFO_Materials recyclability'!$I$6:$M$14,2,0))</f>
        <v>0</v>
      </c>
      <c r="U380" s="62">
        <f>$I380+$J380+$K380+$M380+$N380+$O380+$P380+$Q380+$R380+IF(ISBLANK($E380),0,$F380*(1-VLOOKUP($E380,'INFO_Materials recyclability'!$I$6:$M$14,2,0)))</f>
        <v>0</v>
      </c>
      <c r="V380" s="62">
        <f>$G380+$H380+$K380+IF(ISBLANK($E380),0,$F380*VLOOKUP($E380,'INFO_Materials recyclability'!$I$6:$M$14,3,0))</f>
        <v>0</v>
      </c>
      <c r="W380" s="62">
        <f>$I380+$J380+$L380+$M380+$N380+$O380+$P380+$Q380+$R380+IF(ISBLANK($E380),0,$F380*(1-VLOOKUP($E380,'INFO_Materials recyclability'!$I$6:$M$14,3,0)))</f>
        <v>0</v>
      </c>
      <c r="X380" s="62">
        <f>$G380+$H380+$I380+IF(ISBLANK($E380),0,$F380*VLOOKUP($E380,'INFO_Materials recyclability'!$I$6:$M$14,4,0))</f>
        <v>0</v>
      </c>
      <c r="Y380" s="62">
        <f>$J380+$K380+$L380+$M380+$N380+$O380+$P380+$Q380+$R380+IF(ISBLANK($E380),0,$F380*(1-VLOOKUP($E380,'INFO_Materials recyclability'!$I$6:$M$14,4,0)))</f>
        <v>0</v>
      </c>
      <c r="Z380" s="62">
        <f>$G380+$H380+$I380+$J380+IF(ISBLANK($E380),0,$F380*VLOOKUP($E380,'INFO_Materials recyclability'!$I$6:$M$14,5,0))</f>
        <v>0</v>
      </c>
      <c r="AA380" s="62">
        <f>$K380+$L380+$M380+$N380+$O380+$P380+$Q380+$R380+IF(ISBLANK($E380),0,$F380*(1-VLOOKUP($E380,'INFO_Materials recyclability'!$I$6:$M$14,5,0)))</f>
        <v>0</v>
      </c>
    </row>
    <row r="381" spans="2:27" x14ac:dyDescent="0.35">
      <c r="B381" s="5"/>
      <c r="C381" s="5"/>
      <c r="D381" s="26"/>
      <c r="E381" s="51"/>
      <c r="F381" s="53"/>
      <c r="G381" s="49"/>
      <c r="H381" s="49"/>
      <c r="I381" s="49"/>
      <c r="J381" s="49"/>
      <c r="K381" s="49"/>
      <c r="L381" s="49"/>
      <c r="M381" s="49"/>
      <c r="N381" s="49"/>
      <c r="O381" s="49"/>
      <c r="P381" s="56"/>
      <c r="Q381" s="70"/>
      <c r="R381" s="61"/>
      <c r="T381" s="62">
        <f>$G381+$H381+$L381+IF(ISBLANK($E381),0,$F381*VLOOKUP($E381,'INFO_Materials recyclability'!$I$6:$M$14,2,0))</f>
        <v>0</v>
      </c>
      <c r="U381" s="62">
        <f>$I381+$J381+$K381+$M381+$N381+$O381+$P381+$Q381+$R381+IF(ISBLANK($E381),0,$F381*(1-VLOOKUP($E381,'INFO_Materials recyclability'!$I$6:$M$14,2,0)))</f>
        <v>0</v>
      </c>
      <c r="V381" s="62">
        <f>$G381+$H381+$K381+IF(ISBLANK($E381),0,$F381*VLOOKUP($E381,'INFO_Materials recyclability'!$I$6:$M$14,3,0))</f>
        <v>0</v>
      </c>
      <c r="W381" s="62">
        <f>$I381+$J381+$L381+$M381+$N381+$O381+$P381+$Q381+$R381+IF(ISBLANK($E381),0,$F381*(1-VLOOKUP($E381,'INFO_Materials recyclability'!$I$6:$M$14,3,0)))</f>
        <v>0</v>
      </c>
      <c r="X381" s="62">
        <f>$G381+$H381+$I381+IF(ISBLANK($E381),0,$F381*VLOOKUP($E381,'INFO_Materials recyclability'!$I$6:$M$14,4,0))</f>
        <v>0</v>
      </c>
      <c r="Y381" s="62">
        <f>$J381+$K381+$L381+$M381+$N381+$O381+$P381+$Q381+$R381+IF(ISBLANK($E381),0,$F381*(1-VLOOKUP($E381,'INFO_Materials recyclability'!$I$6:$M$14,4,0)))</f>
        <v>0</v>
      </c>
      <c r="Z381" s="62">
        <f>$G381+$H381+$I381+$J381+IF(ISBLANK($E381),0,$F381*VLOOKUP($E381,'INFO_Materials recyclability'!$I$6:$M$14,5,0))</f>
        <v>0</v>
      </c>
      <c r="AA381" s="62">
        <f>$K381+$L381+$M381+$N381+$O381+$P381+$Q381+$R381+IF(ISBLANK($E381),0,$F381*(1-VLOOKUP($E381,'INFO_Materials recyclability'!$I$6:$M$14,5,0)))</f>
        <v>0</v>
      </c>
    </row>
    <row r="382" spans="2:27" x14ac:dyDescent="0.35">
      <c r="B382" s="5"/>
      <c r="C382" s="5"/>
      <c r="D382" s="26"/>
      <c r="E382" s="51"/>
      <c r="F382" s="53"/>
      <c r="G382" s="49"/>
      <c r="H382" s="49"/>
      <c r="I382" s="49"/>
      <c r="J382" s="49"/>
      <c r="K382" s="49"/>
      <c r="L382" s="49"/>
      <c r="M382" s="49"/>
      <c r="N382" s="49"/>
      <c r="O382" s="49"/>
      <c r="P382" s="56"/>
      <c r="Q382" s="70"/>
      <c r="R382" s="61"/>
      <c r="T382" s="62">
        <f>$G382+$H382+$L382+IF(ISBLANK($E382),0,$F382*VLOOKUP($E382,'INFO_Materials recyclability'!$I$6:$M$14,2,0))</f>
        <v>0</v>
      </c>
      <c r="U382" s="62">
        <f>$I382+$J382+$K382+$M382+$N382+$O382+$P382+$Q382+$R382+IF(ISBLANK($E382),0,$F382*(1-VLOOKUP($E382,'INFO_Materials recyclability'!$I$6:$M$14,2,0)))</f>
        <v>0</v>
      </c>
      <c r="V382" s="62">
        <f>$G382+$H382+$K382+IF(ISBLANK($E382),0,$F382*VLOOKUP($E382,'INFO_Materials recyclability'!$I$6:$M$14,3,0))</f>
        <v>0</v>
      </c>
      <c r="W382" s="62">
        <f>$I382+$J382+$L382+$M382+$N382+$O382+$P382+$Q382+$R382+IF(ISBLANK($E382),0,$F382*(1-VLOOKUP($E382,'INFO_Materials recyclability'!$I$6:$M$14,3,0)))</f>
        <v>0</v>
      </c>
      <c r="X382" s="62">
        <f>$G382+$H382+$I382+IF(ISBLANK($E382),0,$F382*VLOOKUP($E382,'INFO_Materials recyclability'!$I$6:$M$14,4,0))</f>
        <v>0</v>
      </c>
      <c r="Y382" s="62">
        <f>$J382+$K382+$L382+$M382+$N382+$O382+$P382+$Q382+$R382+IF(ISBLANK($E382),0,$F382*(1-VLOOKUP($E382,'INFO_Materials recyclability'!$I$6:$M$14,4,0)))</f>
        <v>0</v>
      </c>
      <c r="Z382" s="62">
        <f>$G382+$H382+$I382+$J382+IF(ISBLANK($E382),0,$F382*VLOOKUP($E382,'INFO_Materials recyclability'!$I$6:$M$14,5,0))</f>
        <v>0</v>
      </c>
      <c r="AA382" s="62">
        <f>$K382+$L382+$M382+$N382+$O382+$P382+$Q382+$R382+IF(ISBLANK($E382),0,$F382*(1-VLOOKUP($E382,'INFO_Materials recyclability'!$I$6:$M$14,5,0)))</f>
        <v>0</v>
      </c>
    </row>
    <row r="383" spans="2:27" x14ac:dyDescent="0.35">
      <c r="B383" s="5"/>
      <c r="C383" s="5"/>
      <c r="D383" s="26"/>
      <c r="E383" s="51"/>
      <c r="F383" s="53"/>
      <c r="G383" s="49"/>
      <c r="H383" s="49"/>
      <c r="I383" s="49"/>
      <c r="J383" s="49"/>
      <c r="K383" s="49"/>
      <c r="L383" s="49"/>
      <c r="M383" s="49"/>
      <c r="N383" s="49"/>
      <c r="O383" s="49"/>
      <c r="P383" s="56"/>
      <c r="Q383" s="70"/>
      <c r="R383" s="61"/>
      <c r="T383" s="62">
        <f>$G383+$H383+$L383+IF(ISBLANK($E383),0,$F383*VLOOKUP($E383,'INFO_Materials recyclability'!$I$6:$M$14,2,0))</f>
        <v>0</v>
      </c>
      <c r="U383" s="62">
        <f>$I383+$J383+$K383+$M383+$N383+$O383+$P383+$Q383+$R383+IF(ISBLANK($E383),0,$F383*(1-VLOOKUP($E383,'INFO_Materials recyclability'!$I$6:$M$14,2,0)))</f>
        <v>0</v>
      </c>
      <c r="V383" s="62">
        <f>$G383+$H383+$K383+IF(ISBLANK($E383),0,$F383*VLOOKUP($E383,'INFO_Materials recyclability'!$I$6:$M$14,3,0))</f>
        <v>0</v>
      </c>
      <c r="W383" s="62">
        <f>$I383+$J383+$L383+$M383+$N383+$O383+$P383+$Q383+$R383+IF(ISBLANK($E383),0,$F383*(1-VLOOKUP($E383,'INFO_Materials recyclability'!$I$6:$M$14,3,0)))</f>
        <v>0</v>
      </c>
      <c r="X383" s="62">
        <f>$G383+$H383+$I383+IF(ISBLANK($E383),0,$F383*VLOOKUP($E383,'INFO_Materials recyclability'!$I$6:$M$14,4,0))</f>
        <v>0</v>
      </c>
      <c r="Y383" s="62">
        <f>$J383+$K383+$L383+$M383+$N383+$O383+$P383+$Q383+$R383+IF(ISBLANK($E383),0,$F383*(1-VLOOKUP($E383,'INFO_Materials recyclability'!$I$6:$M$14,4,0)))</f>
        <v>0</v>
      </c>
      <c r="Z383" s="62">
        <f>$G383+$H383+$I383+$J383+IF(ISBLANK($E383),0,$F383*VLOOKUP($E383,'INFO_Materials recyclability'!$I$6:$M$14,5,0))</f>
        <v>0</v>
      </c>
      <c r="AA383" s="62">
        <f>$K383+$L383+$M383+$N383+$O383+$P383+$Q383+$R383+IF(ISBLANK($E383),0,$F383*(1-VLOOKUP($E383,'INFO_Materials recyclability'!$I$6:$M$14,5,0)))</f>
        <v>0</v>
      </c>
    </row>
    <row r="384" spans="2:27" x14ac:dyDescent="0.35">
      <c r="B384" s="5"/>
      <c r="C384" s="5"/>
      <c r="D384" s="26"/>
      <c r="E384" s="51"/>
      <c r="F384" s="53"/>
      <c r="G384" s="49"/>
      <c r="H384" s="49"/>
      <c r="I384" s="49"/>
      <c r="J384" s="49"/>
      <c r="K384" s="49"/>
      <c r="L384" s="49"/>
      <c r="M384" s="49"/>
      <c r="N384" s="49"/>
      <c r="O384" s="49"/>
      <c r="P384" s="56"/>
      <c r="Q384" s="70"/>
      <c r="R384" s="61"/>
      <c r="T384" s="62">
        <f>$G384+$H384+$L384+IF(ISBLANK($E384),0,$F384*VLOOKUP($E384,'INFO_Materials recyclability'!$I$6:$M$14,2,0))</f>
        <v>0</v>
      </c>
      <c r="U384" s="62">
        <f>$I384+$J384+$K384+$M384+$N384+$O384+$P384+$Q384+$R384+IF(ISBLANK($E384),0,$F384*(1-VLOOKUP($E384,'INFO_Materials recyclability'!$I$6:$M$14,2,0)))</f>
        <v>0</v>
      </c>
      <c r="V384" s="62">
        <f>$G384+$H384+$K384+IF(ISBLANK($E384),0,$F384*VLOOKUP($E384,'INFO_Materials recyclability'!$I$6:$M$14,3,0))</f>
        <v>0</v>
      </c>
      <c r="W384" s="62">
        <f>$I384+$J384+$L384+$M384+$N384+$O384+$P384+$Q384+$R384+IF(ISBLANK($E384),0,$F384*(1-VLOOKUP($E384,'INFO_Materials recyclability'!$I$6:$M$14,3,0)))</f>
        <v>0</v>
      </c>
      <c r="X384" s="62">
        <f>$G384+$H384+$I384+IF(ISBLANK($E384),0,$F384*VLOOKUP($E384,'INFO_Materials recyclability'!$I$6:$M$14,4,0))</f>
        <v>0</v>
      </c>
      <c r="Y384" s="62">
        <f>$J384+$K384+$L384+$M384+$N384+$O384+$P384+$Q384+$R384+IF(ISBLANK($E384),0,$F384*(1-VLOOKUP($E384,'INFO_Materials recyclability'!$I$6:$M$14,4,0)))</f>
        <v>0</v>
      </c>
      <c r="Z384" s="62">
        <f>$G384+$H384+$I384+$J384+IF(ISBLANK($E384),0,$F384*VLOOKUP($E384,'INFO_Materials recyclability'!$I$6:$M$14,5,0))</f>
        <v>0</v>
      </c>
      <c r="AA384" s="62">
        <f>$K384+$L384+$M384+$N384+$O384+$P384+$Q384+$R384+IF(ISBLANK($E384),0,$F384*(1-VLOOKUP($E384,'INFO_Materials recyclability'!$I$6:$M$14,5,0)))</f>
        <v>0</v>
      </c>
    </row>
    <row r="385" spans="2:27" x14ac:dyDescent="0.35">
      <c r="B385" s="5"/>
      <c r="C385" s="5"/>
      <c r="D385" s="26"/>
      <c r="E385" s="51"/>
      <c r="F385" s="53"/>
      <c r="G385" s="49"/>
      <c r="H385" s="49"/>
      <c r="I385" s="49"/>
      <c r="J385" s="49"/>
      <c r="K385" s="49"/>
      <c r="L385" s="49"/>
      <c r="M385" s="49"/>
      <c r="N385" s="49"/>
      <c r="O385" s="49"/>
      <c r="P385" s="56"/>
      <c r="Q385" s="70"/>
      <c r="R385" s="61"/>
      <c r="T385" s="62">
        <f>$G385+$H385+$L385+IF(ISBLANK($E385),0,$F385*VLOOKUP($E385,'INFO_Materials recyclability'!$I$6:$M$14,2,0))</f>
        <v>0</v>
      </c>
      <c r="U385" s="62">
        <f>$I385+$J385+$K385+$M385+$N385+$O385+$P385+$Q385+$R385+IF(ISBLANK($E385),0,$F385*(1-VLOOKUP($E385,'INFO_Materials recyclability'!$I$6:$M$14,2,0)))</f>
        <v>0</v>
      </c>
      <c r="V385" s="62">
        <f>$G385+$H385+$K385+IF(ISBLANK($E385),0,$F385*VLOOKUP($E385,'INFO_Materials recyclability'!$I$6:$M$14,3,0))</f>
        <v>0</v>
      </c>
      <c r="W385" s="62">
        <f>$I385+$J385+$L385+$M385+$N385+$O385+$P385+$Q385+$R385+IF(ISBLANK($E385),0,$F385*(1-VLOOKUP($E385,'INFO_Materials recyclability'!$I$6:$M$14,3,0)))</f>
        <v>0</v>
      </c>
      <c r="X385" s="62">
        <f>$G385+$H385+$I385+IF(ISBLANK($E385),0,$F385*VLOOKUP($E385,'INFO_Materials recyclability'!$I$6:$M$14,4,0))</f>
        <v>0</v>
      </c>
      <c r="Y385" s="62">
        <f>$J385+$K385+$L385+$M385+$N385+$O385+$P385+$Q385+$R385+IF(ISBLANK($E385),0,$F385*(1-VLOOKUP($E385,'INFO_Materials recyclability'!$I$6:$M$14,4,0)))</f>
        <v>0</v>
      </c>
      <c r="Z385" s="62">
        <f>$G385+$H385+$I385+$J385+IF(ISBLANK($E385),0,$F385*VLOOKUP($E385,'INFO_Materials recyclability'!$I$6:$M$14,5,0))</f>
        <v>0</v>
      </c>
      <c r="AA385" s="62">
        <f>$K385+$L385+$M385+$N385+$O385+$P385+$Q385+$R385+IF(ISBLANK($E385),0,$F385*(1-VLOOKUP($E385,'INFO_Materials recyclability'!$I$6:$M$14,5,0)))</f>
        <v>0</v>
      </c>
    </row>
    <row r="386" spans="2:27" x14ac:dyDescent="0.35">
      <c r="B386" s="5"/>
      <c r="C386" s="5"/>
      <c r="D386" s="26"/>
      <c r="E386" s="51"/>
      <c r="F386" s="53"/>
      <c r="G386" s="49"/>
      <c r="H386" s="49"/>
      <c r="I386" s="49"/>
      <c r="J386" s="49"/>
      <c r="K386" s="49"/>
      <c r="L386" s="49"/>
      <c r="M386" s="49"/>
      <c r="N386" s="49"/>
      <c r="O386" s="49"/>
      <c r="P386" s="56"/>
      <c r="Q386" s="70"/>
      <c r="R386" s="61"/>
      <c r="T386" s="62">
        <f>$G386+$H386+$L386+IF(ISBLANK($E386),0,$F386*VLOOKUP($E386,'INFO_Materials recyclability'!$I$6:$M$14,2,0))</f>
        <v>0</v>
      </c>
      <c r="U386" s="62">
        <f>$I386+$J386+$K386+$M386+$N386+$O386+$P386+$Q386+$R386+IF(ISBLANK($E386),0,$F386*(1-VLOOKUP($E386,'INFO_Materials recyclability'!$I$6:$M$14,2,0)))</f>
        <v>0</v>
      </c>
      <c r="V386" s="62">
        <f>$G386+$H386+$K386+IF(ISBLANK($E386),0,$F386*VLOOKUP($E386,'INFO_Materials recyclability'!$I$6:$M$14,3,0))</f>
        <v>0</v>
      </c>
      <c r="W386" s="62">
        <f>$I386+$J386+$L386+$M386+$N386+$O386+$P386+$Q386+$R386+IF(ISBLANK($E386),0,$F386*(1-VLOOKUP($E386,'INFO_Materials recyclability'!$I$6:$M$14,3,0)))</f>
        <v>0</v>
      </c>
      <c r="X386" s="62">
        <f>$G386+$H386+$I386+IF(ISBLANK($E386),0,$F386*VLOOKUP($E386,'INFO_Materials recyclability'!$I$6:$M$14,4,0))</f>
        <v>0</v>
      </c>
      <c r="Y386" s="62">
        <f>$J386+$K386+$L386+$M386+$N386+$O386+$P386+$Q386+$R386+IF(ISBLANK($E386),0,$F386*(1-VLOOKUP($E386,'INFO_Materials recyclability'!$I$6:$M$14,4,0)))</f>
        <v>0</v>
      </c>
      <c r="Z386" s="62">
        <f>$G386+$H386+$I386+$J386+IF(ISBLANK($E386),0,$F386*VLOOKUP($E386,'INFO_Materials recyclability'!$I$6:$M$14,5,0))</f>
        <v>0</v>
      </c>
      <c r="AA386" s="62">
        <f>$K386+$L386+$M386+$N386+$O386+$P386+$Q386+$R386+IF(ISBLANK($E386),0,$F386*(1-VLOOKUP($E386,'INFO_Materials recyclability'!$I$6:$M$14,5,0)))</f>
        <v>0</v>
      </c>
    </row>
    <row r="387" spans="2:27" x14ac:dyDescent="0.35">
      <c r="B387" s="5"/>
      <c r="C387" s="5"/>
      <c r="D387" s="26"/>
      <c r="E387" s="51"/>
      <c r="F387" s="53"/>
      <c r="G387" s="49"/>
      <c r="H387" s="49"/>
      <c r="I387" s="49"/>
      <c r="J387" s="49"/>
      <c r="K387" s="49"/>
      <c r="L387" s="49"/>
      <c r="M387" s="49"/>
      <c r="N387" s="49"/>
      <c r="O387" s="49"/>
      <c r="P387" s="56"/>
      <c r="Q387" s="70"/>
      <c r="R387" s="61"/>
      <c r="T387" s="62">
        <f>$G387+$H387+$L387+IF(ISBLANK($E387),0,$F387*VLOOKUP($E387,'INFO_Materials recyclability'!$I$6:$M$14,2,0))</f>
        <v>0</v>
      </c>
      <c r="U387" s="62">
        <f>$I387+$J387+$K387+$M387+$N387+$O387+$P387+$Q387+$R387+IF(ISBLANK($E387),0,$F387*(1-VLOOKUP($E387,'INFO_Materials recyclability'!$I$6:$M$14,2,0)))</f>
        <v>0</v>
      </c>
      <c r="V387" s="62">
        <f>$G387+$H387+$K387+IF(ISBLANK($E387),0,$F387*VLOOKUP($E387,'INFO_Materials recyclability'!$I$6:$M$14,3,0))</f>
        <v>0</v>
      </c>
      <c r="W387" s="62">
        <f>$I387+$J387+$L387+$M387+$N387+$O387+$P387+$Q387+$R387+IF(ISBLANK($E387),0,$F387*(1-VLOOKUP($E387,'INFO_Materials recyclability'!$I$6:$M$14,3,0)))</f>
        <v>0</v>
      </c>
      <c r="X387" s="62">
        <f>$G387+$H387+$I387+IF(ISBLANK($E387),0,$F387*VLOOKUP($E387,'INFO_Materials recyclability'!$I$6:$M$14,4,0))</f>
        <v>0</v>
      </c>
      <c r="Y387" s="62">
        <f>$J387+$K387+$L387+$M387+$N387+$O387+$P387+$Q387+$R387+IF(ISBLANK($E387),0,$F387*(1-VLOOKUP($E387,'INFO_Materials recyclability'!$I$6:$M$14,4,0)))</f>
        <v>0</v>
      </c>
      <c r="Z387" s="62">
        <f>$G387+$H387+$I387+$J387+IF(ISBLANK($E387),0,$F387*VLOOKUP($E387,'INFO_Materials recyclability'!$I$6:$M$14,5,0))</f>
        <v>0</v>
      </c>
      <c r="AA387" s="62">
        <f>$K387+$L387+$M387+$N387+$O387+$P387+$Q387+$R387+IF(ISBLANK($E387),0,$F387*(1-VLOOKUP($E387,'INFO_Materials recyclability'!$I$6:$M$14,5,0)))</f>
        <v>0</v>
      </c>
    </row>
    <row r="388" spans="2:27" x14ac:dyDescent="0.35">
      <c r="B388" s="5"/>
      <c r="C388" s="5"/>
      <c r="D388" s="26"/>
      <c r="E388" s="51"/>
      <c r="F388" s="53"/>
      <c r="G388" s="49"/>
      <c r="H388" s="49"/>
      <c r="I388" s="49"/>
      <c r="J388" s="49"/>
      <c r="K388" s="49"/>
      <c r="L388" s="49"/>
      <c r="M388" s="49"/>
      <c r="N388" s="49"/>
      <c r="O388" s="49"/>
      <c r="P388" s="56"/>
      <c r="Q388" s="70"/>
      <c r="R388" s="61"/>
      <c r="T388" s="62">
        <f>$G388+$H388+$L388+IF(ISBLANK($E388),0,$F388*VLOOKUP($E388,'INFO_Materials recyclability'!$I$6:$M$14,2,0))</f>
        <v>0</v>
      </c>
      <c r="U388" s="62">
        <f>$I388+$J388+$K388+$M388+$N388+$O388+$P388+$Q388+$R388+IF(ISBLANK($E388),0,$F388*(1-VLOOKUP($E388,'INFO_Materials recyclability'!$I$6:$M$14,2,0)))</f>
        <v>0</v>
      </c>
      <c r="V388" s="62">
        <f>$G388+$H388+$K388+IF(ISBLANK($E388),0,$F388*VLOOKUP($E388,'INFO_Materials recyclability'!$I$6:$M$14,3,0))</f>
        <v>0</v>
      </c>
      <c r="W388" s="62">
        <f>$I388+$J388+$L388+$M388+$N388+$O388+$P388+$Q388+$R388+IF(ISBLANK($E388),0,$F388*(1-VLOOKUP($E388,'INFO_Materials recyclability'!$I$6:$M$14,3,0)))</f>
        <v>0</v>
      </c>
      <c r="X388" s="62">
        <f>$G388+$H388+$I388+IF(ISBLANK($E388),0,$F388*VLOOKUP($E388,'INFO_Materials recyclability'!$I$6:$M$14,4,0))</f>
        <v>0</v>
      </c>
      <c r="Y388" s="62">
        <f>$J388+$K388+$L388+$M388+$N388+$O388+$P388+$Q388+$R388+IF(ISBLANK($E388),0,$F388*(1-VLOOKUP($E388,'INFO_Materials recyclability'!$I$6:$M$14,4,0)))</f>
        <v>0</v>
      </c>
      <c r="Z388" s="62">
        <f>$G388+$H388+$I388+$J388+IF(ISBLANK($E388),0,$F388*VLOOKUP($E388,'INFO_Materials recyclability'!$I$6:$M$14,5,0))</f>
        <v>0</v>
      </c>
      <c r="AA388" s="62">
        <f>$K388+$L388+$M388+$N388+$O388+$P388+$Q388+$R388+IF(ISBLANK($E388),0,$F388*(1-VLOOKUP($E388,'INFO_Materials recyclability'!$I$6:$M$14,5,0)))</f>
        <v>0</v>
      </c>
    </row>
    <row r="389" spans="2:27" x14ac:dyDescent="0.35">
      <c r="B389" s="5"/>
      <c r="C389" s="5"/>
      <c r="D389" s="26"/>
      <c r="E389" s="51"/>
      <c r="F389" s="53"/>
      <c r="G389" s="49"/>
      <c r="H389" s="49"/>
      <c r="I389" s="49"/>
      <c r="J389" s="49"/>
      <c r="K389" s="49"/>
      <c r="L389" s="49"/>
      <c r="M389" s="49"/>
      <c r="N389" s="49"/>
      <c r="O389" s="49"/>
      <c r="P389" s="56"/>
      <c r="Q389" s="70"/>
      <c r="R389" s="61"/>
      <c r="T389" s="62">
        <f>$G389+$H389+$L389+IF(ISBLANK($E389),0,$F389*VLOOKUP($E389,'INFO_Materials recyclability'!$I$6:$M$14,2,0))</f>
        <v>0</v>
      </c>
      <c r="U389" s="62">
        <f>$I389+$J389+$K389+$M389+$N389+$O389+$P389+$Q389+$R389+IF(ISBLANK($E389),0,$F389*(1-VLOOKUP($E389,'INFO_Materials recyclability'!$I$6:$M$14,2,0)))</f>
        <v>0</v>
      </c>
      <c r="V389" s="62">
        <f>$G389+$H389+$K389+IF(ISBLANK($E389),0,$F389*VLOOKUP($E389,'INFO_Materials recyclability'!$I$6:$M$14,3,0))</f>
        <v>0</v>
      </c>
      <c r="W389" s="62">
        <f>$I389+$J389+$L389+$M389+$N389+$O389+$P389+$Q389+$R389+IF(ISBLANK($E389),0,$F389*(1-VLOOKUP($E389,'INFO_Materials recyclability'!$I$6:$M$14,3,0)))</f>
        <v>0</v>
      </c>
      <c r="X389" s="62">
        <f>$G389+$H389+$I389+IF(ISBLANK($E389),0,$F389*VLOOKUP($E389,'INFO_Materials recyclability'!$I$6:$M$14,4,0))</f>
        <v>0</v>
      </c>
      <c r="Y389" s="62">
        <f>$J389+$K389+$L389+$M389+$N389+$O389+$P389+$Q389+$R389+IF(ISBLANK($E389),0,$F389*(1-VLOOKUP($E389,'INFO_Materials recyclability'!$I$6:$M$14,4,0)))</f>
        <v>0</v>
      </c>
      <c r="Z389" s="62">
        <f>$G389+$H389+$I389+$J389+IF(ISBLANK($E389),0,$F389*VLOOKUP($E389,'INFO_Materials recyclability'!$I$6:$M$14,5,0))</f>
        <v>0</v>
      </c>
      <c r="AA389" s="62">
        <f>$K389+$L389+$M389+$N389+$O389+$P389+$Q389+$R389+IF(ISBLANK($E389),0,$F389*(1-VLOOKUP($E389,'INFO_Materials recyclability'!$I$6:$M$14,5,0)))</f>
        <v>0</v>
      </c>
    </row>
    <row r="390" spans="2:27" x14ac:dyDescent="0.35">
      <c r="B390" s="5"/>
      <c r="C390" s="5"/>
      <c r="D390" s="26"/>
      <c r="E390" s="51"/>
      <c r="F390" s="53"/>
      <c r="G390" s="49"/>
      <c r="H390" s="49"/>
      <c r="I390" s="49"/>
      <c r="J390" s="49"/>
      <c r="K390" s="49"/>
      <c r="L390" s="49"/>
      <c r="M390" s="49"/>
      <c r="N390" s="49"/>
      <c r="O390" s="49"/>
      <c r="P390" s="56"/>
      <c r="Q390" s="70"/>
      <c r="R390" s="61"/>
      <c r="T390" s="62">
        <f>$G390+$H390+$L390+IF(ISBLANK($E390),0,$F390*VLOOKUP($E390,'INFO_Materials recyclability'!$I$6:$M$14,2,0))</f>
        <v>0</v>
      </c>
      <c r="U390" s="62">
        <f>$I390+$J390+$K390+$M390+$N390+$O390+$P390+$Q390+$R390+IF(ISBLANK($E390),0,$F390*(1-VLOOKUP($E390,'INFO_Materials recyclability'!$I$6:$M$14,2,0)))</f>
        <v>0</v>
      </c>
      <c r="V390" s="62">
        <f>$G390+$H390+$K390+IF(ISBLANK($E390),0,$F390*VLOOKUP($E390,'INFO_Materials recyclability'!$I$6:$M$14,3,0))</f>
        <v>0</v>
      </c>
      <c r="W390" s="62">
        <f>$I390+$J390+$L390+$M390+$N390+$O390+$P390+$Q390+$R390+IF(ISBLANK($E390),0,$F390*(1-VLOOKUP($E390,'INFO_Materials recyclability'!$I$6:$M$14,3,0)))</f>
        <v>0</v>
      </c>
      <c r="X390" s="62">
        <f>$G390+$H390+$I390+IF(ISBLANK($E390),0,$F390*VLOOKUP($E390,'INFO_Materials recyclability'!$I$6:$M$14,4,0))</f>
        <v>0</v>
      </c>
      <c r="Y390" s="62">
        <f>$J390+$K390+$L390+$M390+$N390+$O390+$P390+$Q390+$R390+IF(ISBLANK($E390),0,$F390*(1-VLOOKUP($E390,'INFO_Materials recyclability'!$I$6:$M$14,4,0)))</f>
        <v>0</v>
      </c>
      <c r="Z390" s="62">
        <f>$G390+$H390+$I390+$J390+IF(ISBLANK($E390),0,$F390*VLOOKUP($E390,'INFO_Materials recyclability'!$I$6:$M$14,5,0))</f>
        <v>0</v>
      </c>
      <c r="AA390" s="62">
        <f>$K390+$L390+$M390+$N390+$O390+$P390+$Q390+$R390+IF(ISBLANK($E390),0,$F390*(1-VLOOKUP($E390,'INFO_Materials recyclability'!$I$6:$M$14,5,0)))</f>
        <v>0</v>
      </c>
    </row>
    <row r="391" spans="2:27" x14ac:dyDescent="0.35">
      <c r="B391" s="5"/>
      <c r="C391" s="5"/>
      <c r="D391" s="26"/>
      <c r="E391" s="51"/>
      <c r="F391" s="53"/>
      <c r="G391" s="49"/>
      <c r="H391" s="49"/>
      <c r="I391" s="49"/>
      <c r="J391" s="49"/>
      <c r="K391" s="49"/>
      <c r="L391" s="49"/>
      <c r="M391" s="49"/>
      <c r="N391" s="49"/>
      <c r="O391" s="49"/>
      <c r="P391" s="56"/>
      <c r="Q391" s="70"/>
      <c r="R391" s="61"/>
      <c r="T391" s="62">
        <f>$G391+$H391+$L391+IF(ISBLANK($E391),0,$F391*VLOOKUP($E391,'INFO_Materials recyclability'!$I$6:$M$14,2,0))</f>
        <v>0</v>
      </c>
      <c r="U391" s="62">
        <f>$I391+$J391+$K391+$M391+$N391+$O391+$P391+$Q391+$R391+IF(ISBLANK($E391),0,$F391*(1-VLOOKUP($E391,'INFO_Materials recyclability'!$I$6:$M$14,2,0)))</f>
        <v>0</v>
      </c>
      <c r="V391" s="62">
        <f>$G391+$H391+$K391+IF(ISBLANK($E391),0,$F391*VLOOKUP($E391,'INFO_Materials recyclability'!$I$6:$M$14,3,0))</f>
        <v>0</v>
      </c>
      <c r="W391" s="62">
        <f>$I391+$J391+$L391+$M391+$N391+$O391+$P391+$Q391+$R391+IF(ISBLANK($E391),0,$F391*(1-VLOOKUP($E391,'INFO_Materials recyclability'!$I$6:$M$14,3,0)))</f>
        <v>0</v>
      </c>
      <c r="X391" s="62">
        <f>$G391+$H391+$I391+IF(ISBLANK($E391),0,$F391*VLOOKUP($E391,'INFO_Materials recyclability'!$I$6:$M$14,4,0))</f>
        <v>0</v>
      </c>
      <c r="Y391" s="62">
        <f>$J391+$K391+$L391+$M391+$N391+$O391+$P391+$Q391+$R391+IF(ISBLANK($E391),0,$F391*(1-VLOOKUP($E391,'INFO_Materials recyclability'!$I$6:$M$14,4,0)))</f>
        <v>0</v>
      </c>
      <c r="Z391" s="62">
        <f>$G391+$H391+$I391+$J391+IF(ISBLANK($E391),0,$F391*VLOOKUP($E391,'INFO_Materials recyclability'!$I$6:$M$14,5,0))</f>
        <v>0</v>
      </c>
      <c r="AA391" s="62">
        <f>$K391+$L391+$M391+$N391+$O391+$P391+$Q391+$R391+IF(ISBLANK($E391),0,$F391*(1-VLOOKUP($E391,'INFO_Materials recyclability'!$I$6:$M$14,5,0)))</f>
        <v>0</v>
      </c>
    </row>
    <row r="392" spans="2:27" x14ac:dyDescent="0.35">
      <c r="B392" s="5"/>
      <c r="C392" s="5"/>
      <c r="D392" s="26"/>
      <c r="E392" s="51"/>
      <c r="F392" s="53"/>
      <c r="G392" s="49"/>
      <c r="H392" s="49"/>
      <c r="I392" s="49"/>
      <c r="J392" s="49"/>
      <c r="K392" s="49"/>
      <c r="L392" s="49"/>
      <c r="M392" s="49"/>
      <c r="N392" s="49"/>
      <c r="O392" s="49"/>
      <c r="P392" s="56"/>
      <c r="Q392" s="70"/>
      <c r="R392" s="61"/>
      <c r="T392" s="62">
        <f>$G392+$H392+$L392+IF(ISBLANK($E392),0,$F392*VLOOKUP($E392,'INFO_Materials recyclability'!$I$6:$M$14,2,0))</f>
        <v>0</v>
      </c>
      <c r="U392" s="62">
        <f>$I392+$J392+$K392+$M392+$N392+$O392+$P392+$Q392+$R392+IF(ISBLANK($E392),0,$F392*(1-VLOOKUP($E392,'INFO_Materials recyclability'!$I$6:$M$14,2,0)))</f>
        <v>0</v>
      </c>
      <c r="V392" s="62">
        <f>$G392+$H392+$K392+IF(ISBLANK($E392),0,$F392*VLOOKUP($E392,'INFO_Materials recyclability'!$I$6:$M$14,3,0))</f>
        <v>0</v>
      </c>
      <c r="W392" s="62">
        <f>$I392+$J392+$L392+$M392+$N392+$O392+$P392+$Q392+$R392+IF(ISBLANK($E392),0,$F392*(1-VLOOKUP($E392,'INFO_Materials recyclability'!$I$6:$M$14,3,0)))</f>
        <v>0</v>
      </c>
      <c r="X392" s="62">
        <f>$G392+$H392+$I392+IF(ISBLANK($E392),0,$F392*VLOOKUP($E392,'INFO_Materials recyclability'!$I$6:$M$14,4,0))</f>
        <v>0</v>
      </c>
      <c r="Y392" s="62">
        <f>$J392+$K392+$L392+$M392+$N392+$O392+$P392+$Q392+$R392+IF(ISBLANK($E392),0,$F392*(1-VLOOKUP($E392,'INFO_Materials recyclability'!$I$6:$M$14,4,0)))</f>
        <v>0</v>
      </c>
      <c r="Z392" s="62">
        <f>$G392+$H392+$I392+$J392+IF(ISBLANK($E392),0,$F392*VLOOKUP($E392,'INFO_Materials recyclability'!$I$6:$M$14,5,0))</f>
        <v>0</v>
      </c>
      <c r="AA392" s="62">
        <f>$K392+$L392+$M392+$N392+$O392+$P392+$Q392+$R392+IF(ISBLANK($E392),0,$F392*(1-VLOOKUP($E392,'INFO_Materials recyclability'!$I$6:$M$14,5,0)))</f>
        <v>0</v>
      </c>
    </row>
    <row r="393" spans="2:27" x14ac:dyDescent="0.35">
      <c r="B393" s="5"/>
      <c r="C393" s="5"/>
      <c r="D393" s="26"/>
      <c r="E393" s="51"/>
      <c r="F393" s="53"/>
      <c r="G393" s="49"/>
      <c r="H393" s="49"/>
      <c r="I393" s="49"/>
      <c r="J393" s="49"/>
      <c r="K393" s="49"/>
      <c r="L393" s="49"/>
      <c r="M393" s="49"/>
      <c r="N393" s="49"/>
      <c r="O393" s="49"/>
      <c r="P393" s="56"/>
      <c r="Q393" s="70"/>
      <c r="R393" s="61"/>
      <c r="T393" s="62">
        <f>$G393+$H393+$L393+IF(ISBLANK($E393),0,$F393*VLOOKUP($E393,'INFO_Materials recyclability'!$I$6:$M$14,2,0))</f>
        <v>0</v>
      </c>
      <c r="U393" s="62">
        <f>$I393+$J393+$K393+$M393+$N393+$O393+$P393+$Q393+$R393+IF(ISBLANK($E393),0,$F393*(1-VLOOKUP($E393,'INFO_Materials recyclability'!$I$6:$M$14,2,0)))</f>
        <v>0</v>
      </c>
      <c r="V393" s="62">
        <f>$G393+$H393+$K393+IF(ISBLANK($E393),0,$F393*VLOOKUP($E393,'INFO_Materials recyclability'!$I$6:$M$14,3,0))</f>
        <v>0</v>
      </c>
      <c r="W393" s="62">
        <f>$I393+$J393+$L393+$M393+$N393+$O393+$P393+$Q393+$R393+IF(ISBLANK($E393),0,$F393*(1-VLOOKUP($E393,'INFO_Materials recyclability'!$I$6:$M$14,3,0)))</f>
        <v>0</v>
      </c>
      <c r="X393" s="62">
        <f>$G393+$H393+$I393+IF(ISBLANK($E393),0,$F393*VLOOKUP($E393,'INFO_Materials recyclability'!$I$6:$M$14,4,0))</f>
        <v>0</v>
      </c>
      <c r="Y393" s="62">
        <f>$J393+$K393+$L393+$M393+$N393+$O393+$P393+$Q393+$R393+IF(ISBLANK($E393),0,$F393*(1-VLOOKUP($E393,'INFO_Materials recyclability'!$I$6:$M$14,4,0)))</f>
        <v>0</v>
      </c>
      <c r="Z393" s="62">
        <f>$G393+$H393+$I393+$J393+IF(ISBLANK($E393),0,$F393*VLOOKUP($E393,'INFO_Materials recyclability'!$I$6:$M$14,5,0))</f>
        <v>0</v>
      </c>
      <c r="AA393" s="62">
        <f>$K393+$L393+$M393+$N393+$O393+$P393+$Q393+$R393+IF(ISBLANK($E393),0,$F393*(1-VLOOKUP($E393,'INFO_Materials recyclability'!$I$6:$M$14,5,0)))</f>
        <v>0</v>
      </c>
    </row>
    <row r="394" spans="2:27" x14ac:dyDescent="0.35">
      <c r="B394" s="5"/>
      <c r="C394" s="5"/>
      <c r="D394" s="26"/>
      <c r="E394" s="51"/>
      <c r="F394" s="53"/>
      <c r="G394" s="49"/>
      <c r="H394" s="49"/>
      <c r="I394" s="49"/>
      <c r="J394" s="49"/>
      <c r="K394" s="49"/>
      <c r="L394" s="49"/>
      <c r="M394" s="49"/>
      <c r="N394" s="49"/>
      <c r="O394" s="49"/>
      <c r="P394" s="56"/>
      <c r="Q394" s="70"/>
      <c r="R394" s="61"/>
      <c r="T394" s="62">
        <f>$G394+$H394+$L394+IF(ISBLANK($E394),0,$F394*VLOOKUP($E394,'INFO_Materials recyclability'!$I$6:$M$14,2,0))</f>
        <v>0</v>
      </c>
      <c r="U394" s="62">
        <f>$I394+$J394+$K394+$M394+$N394+$O394+$P394+$Q394+$R394+IF(ISBLANK($E394),0,$F394*(1-VLOOKUP($E394,'INFO_Materials recyclability'!$I$6:$M$14,2,0)))</f>
        <v>0</v>
      </c>
      <c r="V394" s="62">
        <f>$G394+$H394+$K394+IF(ISBLANK($E394),0,$F394*VLOOKUP($E394,'INFO_Materials recyclability'!$I$6:$M$14,3,0))</f>
        <v>0</v>
      </c>
      <c r="W394" s="62">
        <f>$I394+$J394+$L394+$M394+$N394+$O394+$P394+$Q394+$R394+IF(ISBLANK($E394),0,$F394*(1-VLOOKUP($E394,'INFO_Materials recyclability'!$I$6:$M$14,3,0)))</f>
        <v>0</v>
      </c>
      <c r="X394" s="62">
        <f>$G394+$H394+$I394+IF(ISBLANK($E394),0,$F394*VLOOKUP($E394,'INFO_Materials recyclability'!$I$6:$M$14,4,0))</f>
        <v>0</v>
      </c>
      <c r="Y394" s="62">
        <f>$J394+$K394+$L394+$M394+$N394+$O394+$P394+$Q394+$R394+IF(ISBLANK($E394),0,$F394*(1-VLOOKUP($E394,'INFO_Materials recyclability'!$I$6:$M$14,4,0)))</f>
        <v>0</v>
      </c>
      <c r="Z394" s="62">
        <f>$G394+$H394+$I394+$J394+IF(ISBLANK($E394),0,$F394*VLOOKUP($E394,'INFO_Materials recyclability'!$I$6:$M$14,5,0))</f>
        <v>0</v>
      </c>
      <c r="AA394" s="62">
        <f>$K394+$L394+$M394+$N394+$O394+$P394+$Q394+$R394+IF(ISBLANK($E394),0,$F394*(1-VLOOKUP($E394,'INFO_Materials recyclability'!$I$6:$M$14,5,0)))</f>
        <v>0</v>
      </c>
    </row>
    <row r="395" spans="2:27" x14ac:dyDescent="0.35">
      <c r="B395" s="5"/>
      <c r="C395" s="5"/>
      <c r="D395" s="26"/>
      <c r="E395" s="51"/>
      <c r="F395" s="53"/>
      <c r="G395" s="49"/>
      <c r="H395" s="49"/>
      <c r="I395" s="49"/>
      <c r="J395" s="49"/>
      <c r="K395" s="49"/>
      <c r="L395" s="49"/>
      <c r="M395" s="49"/>
      <c r="N395" s="49"/>
      <c r="O395" s="49"/>
      <c r="P395" s="56"/>
      <c r="Q395" s="70"/>
      <c r="R395" s="61"/>
      <c r="T395" s="62">
        <f>$G395+$H395+$L395+IF(ISBLANK($E395),0,$F395*VLOOKUP($E395,'INFO_Materials recyclability'!$I$6:$M$14,2,0))</f>
        <v>0</v>
      </c>
      <c r="U395" s="62">
        <f>$I395+$J395+$K395+$M395+$N395+$O395+$P395+$Q395+$R395+IF(ISBLANK($E395),0,$F395*(1-VLOOKUP($E395,'INFO_Materials recyclability'!$I$6:$M$14,2,0)))</f>
        <v>0</v>
      </c>
      <c r="V395" s="62">
        <f>$G395+$H395+$K395+IF(ISBLANK($E395),0,$F395*VLOOKUP($E395,'INFO_Materials recyclability'!$I$6:$M$14,3,0))</f>
        <v>0</v>
      </c>
      <c r="W395" s="62">
        <f>$I395+$J395+$L395+$M395+$N395+$O395+$P395+$Q395+$R395+IF(ISBLANK($E395),0,$F395*(1-VLOOKUP($E395,'INFO_Materials recyclability'!$I$6:$M$14,3,0)))</f>
        <v>0</v>
      </c>
      <c r="X395" s="62">
        <f>$G395+$H395+$I395+IF(ISBLANK($E395),0,$F395*VLOOKUP($E395,'INFO_Materials recyclability'!$I$6:$M$14,4,0))</f>
        <v>0</v>
      </c>
      <c r="Y395" s="62">
        <f>$J395+$K395+$L395+$M395+$N395+$O395+$P395+$Q395+$R395+IF(ISBLANK($E395),0,$F395*(1-VLOOKUP($E395,'INFO_Materials recyclability'!$I$6:$M$14,4,0)))</f>
        <v>0</v>
      </c>
      <c r="Z395" s="62">
        <f>$G395+$H395+$I395+$J395+IF(ISBLANK($E395),0,$F395*VLOOKUP($E395,'INFO_Materials recyclability'!$I$6:$M$14,5,0))</f>
        <v>0</v>
      </c>
      <c r="AA395" s="62">
        <f>$K395+$L395+$M395+$N395+$O395+$P395+$Q395+$R395+IF(ISBLANK($E395),0,$F395*(1-VLOOKUP($E395,'INFO_Materials recyclability'!$I$6:$M$14,5,0)))</f>
        <v>0</v>
      </c>
    </row>
    <row r="396" spans="2:27" x14ac:dyDescent="0.35">
      <c r="B396" s="5"/>
      <c r="C396" s="5"/>
      <c r="D396" s="26"/>
      <c r="E396" s="51"/>
      <c r="F396" s="53"/>
      <c r="G396" s="49"/>
      <c r="H396" s="49"/>
      <c r="I396" s="49"/>
      <c r="J396" s="49"/>
      <c r="K396" s="49"/>
      <c r="L396" s="49"/>
      <c r="M396" s="49"/>
      <c r="N396" s="49"/>
      <c r="O396" s="49"/>
      <c r="P396" s="56"/>
      <c r="Q396" s="70"/>
      <c r="R396" s="61"/>
      <c r="T396" s="62">
        <f>$G396+$H396+$L396+IF(ISBLANK($E396),0,$F396*VLOOKUP($E396,'INFO_Materials recyclability'!$I$6:$M$14,2,0))</f>
        <v>0</v>
      </c>
      <c r="U396" s="62">
        <f>$I396+$J396+$K396+$M396+$N396+$O396+$P396+$Q396+$R396+IF(ISBLANK($E396),0,$F396*(1-VLOOKUP($E396,'INFO_Materials recyclability'!$I$6:$M$14,2,0)))</f>
        <v>0</v>
      </c>
      <c r="V396" s="62">
        <f>$G396+$H396+$K396+IF(ISBLANK($E396),0,$F396*VLOOKUP($E396,'INFO_Materials recyclability'!$I$6:$M$14,3,0))</f>
        <v>0</v>
      </c>
      <c r="W396" s="62">
        <f>$I396+$J396+$L396+$M396+$N396+$O396+$P396+$Q396+$R396+IF(ISBLANK($E396),0,$F396*(1-VLOOKUP($E396,'INFO_Materials recyclability'!$I$6:$M$14,3,0)))</f>
        <v>0</v>
      </c>
      <c r="X396" s="62">
        <f>$G396+$H396+$I396+IF(ISBLANK($E396),0,$F396*VLOOKUP($E396,'INFO_Materials recyclability'!$I$6:$M$14,4,0))</f>
        <v>0</v>
      </c>
      <c r="Y396" s="62">
        <f>$J396+$K396+$L396+$M396+$N396+$O396+$P396+$Q396+$R396+IF(ISBLANK($E396),0,$F396*(1-VLOOKUP($E396,'INFO_Materials recyclability'!$I$6:$M$14,4,0)))</f>
        <v>0</v>
      </c>
      <c r="Z396" s="62">
        <f>$G396+$H396+$I396+$J396+IF(ISBLANK($E396),0,$F396*VLOOKUP($E396,'INFO_Materials recyclability'!$I$6:$M$14,5,0))</f>
        <v>0</v>
      </c>
      <c r="AA396" s="62">
        <f>$K396+$L396+$M396+$N396+$O396+$P396+$Q396+$R396+IF(ISBLANK($E396),0,$F396*(1-VLOOKUP($E396,'INFO_Materials recyclability'!$I$6:$M$14,5,0)))</f>
        <v>0</v>
      </c>
    </row>
    <row r="397" spans="2:27" x14ac:dyDescent="0.35">
      <c r="B397" s="5"/>
      <c r="C397" s="5"/>
      <c r="D397" s="26"/>
      <c r="E397" s="51"/>
      <c r="F397" s="53"/>
      <c r="G397" s="49"/>
      <c r="H397" s="49"/>
      <c r="I397" s="49"/>
      <c r="J397" s="49"/>
      <c r="K397" s="49"/>
      <c r="L397" s="49"/>
      <c r="M397" s="49"/>
      <c r="N397" s="49"/>
      <c r="O397" s="49"/>
      <c r="P397" s="56"/>
      <c r="Q397" s="70"/>
      <c r="R397" s="61"/>
      <c r="T397" s="62">
        <f>$G397+$H397+$L397+IF(ISBLANK($E397),0,$F397*VLOOKUP($E397,'INFO_Materials recyclability'!$I$6:$M$14,2,0))</f>
        <v>0</v>
      </c>
      <c r="U397" s="62">
        <f>$I397+$J397+$K397+$M397+$N397+$O397+$P397+$Q397+$R397+IF(ISBLANK($E397),0,$F397*(1-VLOOKUP($E397,'INFO_Materials recyclability'!$I$6:$M$14,2,0)))</f>
        <v>0</v>
      </c>
      <c r="V397" s="62">
        <f>$G397+$H397+$K397+IF(ISBLANK($E397),0,$F397*VLOOKUP($E397,'INFO_Materials recyclability'!$I$6:$M$14,3,0))</f>
        <v>0</v>
      </c>
      <c r="W397" s="62">
        <f>$I397+$J397+$L397+$M397+$N397+$O397+$P397+$Q397+$R397+IF(ISBLANK($E397),0,$F397*(1-VLOOKUP($E397,'INFO_Materials recyclability'!$I$6:$M$14,3,0)))</f>
        <v>0</v>
      </c>
      <c r="X397" s="62">
        <f>$G397+$H397+$I397+IF(ISBLANK($E397),0,$F397*VLOOKUP($E397,'INFO_Materials recyclability'!$I$6:$M$14,4,0))</f>
        <v>0</v>
      </c>
      <c r="Y397" s="62">
        <f>$J397+$K397+$L397+$M397+$N397+$O397+$P397+$Q397+$R397+IF(ISBLANK($E397),0,$F397*(1-VLOOKUP($E397,'INFO_Materials recyclability'!$I$6:$M$14,4,0)))</f>
        <v>0</v>
      </c>
      <c r="Z397" s="62">
        <f>$G397+$H397+$I397+$J397+IF(ISBLANK($E397),0,$F397*VLOOKUP($E397,'INFO_Materials recyclability'!$I$6:$M$14,5,0))</f>
        <v>0</v>
      </c>
      <c r="AA397" s="62">
        <f>$K397+$L397+$M397+$N397+$O397+$P397+$Q397+$R397+IF(ISBLANK($E397),0,$F397*(1-VLOOKUP($E397,'INFO_Materials recyclability'!$I$6:$M$14,5,0)))</f>
        <v>0</v>
      </c>
    </row>
    <row r="398" spans="2:27" x14ac:dyDescent="0.35">
      <c r="B398" s="5"/>
      <c r="C398" s="5"/>
      <c r="D398" s="26"/>
      <c r="E398" s="51"/>
      <c r="F398" s="53"/>
      <c r="G398" s="49"/>
      <c r="H398" s="49"/>
      <c r="I398" s="49"/>
      <c r="J398" s="49"/>
      <c r="K398" s="49"/>
      <c r="L398" s="49"/>
      <c r="M398" s="49"/>
      <c r="N398" s="49"/>
      <c r="O398" s="49"/>
      <c r="P398" s="56"/>
      <c r="Q398" s="70"/>
      <c r="R398" s="61"/>
      <c r="T398" s="62">
        <f>$G398+$H398+$L398+IF(ISBLANK($E398),0,$F398*VLOOKUP($E398,'INFO_Materials recyclability'!$I$6:$M$14,2,0))</f>
        <v>0</v>
      </c>
      <c r="U398" s="62">
        <f>$I398+$J398+$K398+$M398+$N398+$O398+$P398+$Q398+$R398+IF(ISBLANK($E398),0,$F398*(1-VLOOKUP($E398,'INFO_Materials recyclability'!$I$6:$M$14,2,0)))</f>
        <v>0</v>
      </c>
      <c r="V398" s="62">
        <f>$G398+$H398+$K398+IF(ISBLANK($E398),0,$F398*VLOOKUP($E398,'INFO_Materials recyclability'!$I$6:$M$14,3,0))</f>
        <v>0</v>
      </c>
      <c r="W398" s="62">
        <f>$I398+$J398+$L398+$M398+$N398+$O398+$P398+$Q398+$R398+IF(ISBLANK($E398),0,$F398*(1-VLOOKUP($E398,'INFO_Materials recyclability'!$I$6:$M$14,3,0)))</f>
        <v>0</v>
      </c>
      <c r="X398" s="62">
        <f>$G398+$H398+$I398+IF(ISBLANK($E398),0,$F398*VLOOKUP($E398,'INFO_Materials recyclability'!$I$6:$M$14,4,0))</f>
        <v>0</v>
      </c>
      <c r="Y398" s="62">
        <f>$J398+$K398+$L398+$M398+$N398+$O398+$P398+$Q398+$R398+IF(ISBLANK($E398),0,$F398*(1-VLOOKUP($E398,'INFO_Materials recyclability'!$I$6:$M$14,4,0)))</f>
        <v>0</v>
      </c>
      <c r="Z398" s="62">
        <f>$G398+$H398+$I398+$J398+IF(ISBLANK($E398),0,$F398*VLOOKUP($E398,'INFO_Materials recyclability'!$I$6:$M$14,5,0))</f>
        <v>0</v>
      </c>
      <c r="AA398" s="62">
        <f>$K398+$L398+$M398+$N398+$O398+$P398+$Q398+$R398+IF(ISBLANK($E398),0,$F398*(1-VLOOKUP($E398,'INFO_Materials recyclability'!$I$6:$M$14,5,0)))</f>
        <v>0</v>
      </c>
    </row>
    <row r="399" spans="2:27" x14ac:dyDescent="0.35">
      <c r="B399" s="5"/>
      <c r="C399" s="5"/>
      <c r="D399" s="26"/>
      <c r="E399" s="51"/>
      <c r="F399" s="53"/>
      <c r="G399" s="49"/>
      <c r="H399" s="49"/>
      <c r="I399" s="49"/>
      <c r="J399" s="49"/>
      <c r="K399" s="49"/>
      <c r="L399" s="49"/>
      <c r="M399" s="49"/>
      <c r="N399" s="49"/>
      <c r="O399" s="49"/>
      <c r="P399" s="56"/>
      <c r="Q399" s="70"/>
      <c r="R399" s="61"/>
      <c r="T399" s="62">
        <f>$G399+$H399+$L399+IF(ISBLANK($E399),0,$F399*VLOOKUP($E399,'INFO_Materials recyclability'!$I$6:$M$14,2,0))</f>
        <v>0</v>
      </c>
      <c r="U399" s="62">
        <f>$I399+$J399+$K399+$M399+$N399+$O399+$P399+$Q399+$R399+IF(ISBLANK($E399),0,$F399*(1-VLOOKUP($E399,'INFO_Materials recyclability'!$I$6:$M$14,2,0)))</f>
        <v>0</v>
      </c>
      <c r="V399" s="62">
        <f>$G399+$H399+$K399+IF(ISBLANK($E399),0,$F399*VLOOKUP($E399,'INFO_Materials recyclability'!$I$6:$M$14,3,0))</f>
        <v>0</v>
      </c>
      <c r="W399" s="62">
        <f>$I399+$J399+$L399+$M399+$N399+$O399+$P399+$Q399+$R399+IF(ISBLANK($E399),0,$F399*(1-VLOOKUP($E399,'INFO_Materials recyclability'!$I$6:$M$14,3,0)))</f>
        <v>0</v>
      </c>
      <c r="X399" s="62">
        <f>$G399+$H399+$I399+IF(ISBLANK($E399),0,$F399*VLOOKUP($E399,'INFO_Materials recyclability'!$I$6:$M$14,4,0))</f>
        <v>0</v>
      </c>
      <c r="Y399" s="62">
        <f>$J399+$K399+$L399+$M399+$N399+$O399+$P399+$Q399+$R399+IF(ISBLANK($E399),0,$F399*(1-VLOOKUP($E399,'INFO_Materials recyclability'!$I$6:$M$14,4,0)))</f>
        <v>0</v>
      </c>
      <c r="Z399" s="62">
        <f>$G399+$H399+$I399+$J399+IF(ISBLANK($E399),0,$F399*VLOOKUP($E399,'INFO_Materials recyclability'!$I$6:$M$14,5,0))</f>
        <v>0</v>
      </c>
      <c r="AA399" s="62">
        <f>$K399+$L399+$M399+$N399+$O399+$P399+$Q399+$R399+IF(ISBLANK($E399),0,$F399*(1-VLOOKUP($E399,'INFO_Materials recyclability'!$I$6:$M$14,5,0)))</f>
        <v>0</v>
      </c>
    </row>
    <row r="400" spans="2:27" x14ac:dyDescent="0.35">
      <c r="B400" s="5"/>
      <c r="C400" s="5"/>
      <c r="D400" s="26"/>
      <c r="E400" s="51"/>
      <c r="F400" s="53"/>
      <c r="G400" s="49"/>
      <c r="H400" s="49"/>
      <c r="I400" s="49"/>
      <c r="J400" s="49"/>
      <c r="K400" s="49"/>
      <c r="L400" s="49"/>
      <c r="M400" s="49"/>
      <c r="N400" s="49"/>
      <c r="O400" s="49"/>
      <c r="P400" s="56"/>
      <c r="Q400" s="70"/>
      <c r="R400" s="61"/>
      <c r="T400" s="62">
        <f>$G400+$H400+$L400+IF(ISBLANK($E400),0,$F400*VLOOKUP($E400,'INFO_Materials recyclability'!$I$6:$M$14,2,0))</f>
        <v>0</v>
      </c>
      <c r="U400" s="62">
        <f>$I400+$J400+$K400+$M400+$N400+$O400+$P400+$Q400+$R400+IF(ISBLANK($E400),0,$F400*(1-VLOOKUP($E400,'INFO_Materials recyclability'!$I$6:$M$14,2,0)))</f>
        <v>0</v>
      </c>
      <c r="V400" s="62">
        <f>$G400+$H400+$K400+IF(ISBLANK($E400),0,$F400*VLOOKUP($E400,'INFO_Materials recyclability'!$I$6:$M$14,3,0))</f>
        <v>0</v>
      </c>
      <c r="W400" s="62">
        <f>$I400+$J400+$L400+$M400+$N400+$O400+$P400+$Q400+$R400+IF(ISBLANK($E400),0,$F400*(1-VLOOKUP($E400,'INFO_Materials recyclability'!$I$6:$M$14,3,0)))</f>
        <v>0</v>
      </c>
      <c r="X400" s="62">
        <f>$G400+$H400+$I400+IF(ISBLANK($E400),0,$F400*VLOOKUP($E400,'INFO_Materials recyclability'!$I$6:$M$14,4,0))</f>
        <v>0</v>
      </c>
      <c r="Y400" s="62">
        <f>$J400+$K400+$L400+$M400+$N400+$O400+$P400+$Q400+$R400+IF(ISBLANK($E400),0,$F400*(1-VLOOKUP($E400,'INFO_Materials recyclability'!$I$6:$M$14,4,0)))</f>
        <v>0</v>
      </c>
      <c r="Z400" s="62">
        <f>$G400+$H400+$I400+$J400+IF(ISBLANK($E400),0,$F400*VLOOKUP($E400,'INFO_Materials recyclability'!$I$6:$M$14,5,0))</f>
        <v>0</v>
      </c>
      <c r="AA400" s="62">
        <f>$K400+$L400+$M400+$N400+$O400+$P400+$Q400+$R400+IF(ISBLANK($E400),0,$F400*(1-VLOOKUP($E400,'INFO_Materials recyclability'!$I$6:$M$14,5,0)))</f>
        <v>0</v>
      </c>
    </row>
    <row r="401" spans="2:27" x14ac:dyDescent="0.35">
      <c r="B401" s="5"/>
      <c r="C401" s="5"/>
      <c r="D401" s="26"/>
      <c r="E401" s="51"/>
      <c r="F401" s="53"/>
      <c r="G401" s="49"/>
      <c r="H401" s="49"/>
      <c r="I401" s="49"/>
      <c r="J401" s="49"/>
      <c r="K401" s="49"/>
      <c r="L401" s="49"/>
      <c r="M401" s="49"/>
      <c r="N401" s="49"/>
      <c r="O401" s="49"/>
      <c r="P401" s="56"/>
      <c r="Q401" s="70"/>
      <c r="R401" s="61"/>
      <c r="T401" s="62">
        <f>$G401+$H401+$L401+IF(ISBLANK($E401),0,$F401*VLOOKUP($E401,'INFO_Materials recyclability'!$I$6:$M$14,2,0))</f>
        <v>0</v>
      </c>
      <c r="U401" s="62">
        <f>$I401+$J401+$K401+$M401+$N401+$O401+$P401+$Q401+$R401+IF(ISBLANK($E401),0,$F401*(1-VLOOKUP($E401,'INFO_Materials recyclability'!$I$6:$M$14,2,0)))</f>
        <v>0</v>
      </c>
      <c r="V401" s="62">
        <f>$G401+$H401+$K401+IF(ISBLANK($E401),0,$F401*VLOOKUP($E401,'INFO_Materials recyclability'!$I$6:$M$14,3,0))</f>
        <v>0</v>
      </c>
      <c r="W401" s="62">
        <f>$I401+$J401+$L401+$M401+$N401+$O401+$P401+$Q401+$R401+IF(ISBLANK($E401),0,$F401*(1-VLOOKUP($E401,'INFO_Materials recyclability'!$I$6:$M$14,3,0)))</f>
        <v>0</v>
      </c>
      <c r="X401" s="62">
        <f>$G401+$H401+$I401+IF(ISBLANK($E401),0,$F401*VLOOKUP($E401,'INFO_Materials recyclability'!$I$6:$M$14,4,0))</f>
        <v>0</v>
      </c>
      <c r="Y401" s="62">
        <f>$J401+$K401+$L401+$M401+$N401+$O401+$P401+$Q401+$R401+IF(ISBLANK($E401),0,$F401*(1-VLOOKUP($E401,'INFO_Materials recyclability'!$I$6:$M$14,4,0)))</f>
        <v>0</v>
      </c>
      <c r="Z401" s="62">
        <f>$G401+$H401+$I401+$J401+IF(ISBLANK($E401),0,$F401*VLOOKUP($E401,'INFO_Materials recyclability'!$I$6:$M$14,5,0))</f>
        <v>0</v>
      </c>
      <c r="AA401" s="62">
        <f>$K401+$L401+$M401+$N401+$O401+$P401+$Q401+$R401+IF(ISBLANK($E401),0,$F401*(1-VLOOKUP($E401,'INFO_Materials recyclability'!$I$6:$M$14,5,0)))</f>
        <v>0</v>
      </c>
    </row>
    <row r="402" spans="2:27" x14ac:dyDescent="0.35">
      <c r="B402" s="5"/>
      <c r="C402" s="5"/>
      <c r="D402" s="26"/>
      <c r="E402" s="51"/>
      <c r="F402" s="53"/>
      <c r="G402" s="49"/>
      <c r="H402" s="49"/>
      <c r="I402" s="49"/>
      <c r="J402" s="49"/>
      <c r="K402" s="49"/>
      <c r="L402" s="49"/>
      <c r="M402" s="49"/>
      <c r="N402" s="49"/>
      <c r="O402" s="49"/>
      <c r="P402" s="56"/>
      <c r="Q402" s="70"/>
      <c r="R402" s="61"/>
      <c r="T402" s="62">
        <f>$G402+$H402+$L402+IF(ISBLANK($E402),0,$F402*VLOOKUP($E402,'INFO_Materials recyclability'!$I$6:$M$14,2,0))</f>
        <v>0</v>
      </c>
      <c r="U402" s="62">
        <f>$I402+$J402+$K402+$M402+$N402+$O402+$P402+$Q402+$R402+IF(ISBLANK($E402),0,$F402*(1-VLOOKUP($E402,'INFO_Materials recyclability'!$I$6:$M$14,2,0)))</f>
        <v>0</v>
      </c>
      <c r="V402" s="62">
        <f>$G402+$H402+$K402+IF(ISBLANK($E402),0,$F402*VLOOKUP($E402,'INFO_Materials recyclability'!$I$6:$M$14,3,0))</f>
        <v>0</v>
      </c>
      <c r="W402" s="62">
        <f>$I402+$J402+$L402+$M402+$N402+$O402+$P402+$Q402+$R402+IF(ISBLANK($E402),0,$F402*(1-VLOOKUP($E402,'INFO_Materials recyclability'!$I$6:$M$14,3,0)))</f>
        <v>0</v>
      </c>
      <c r="X402" s="62">
        <f>$G402+$H402+$I402+IF(ISBLANK($E402),0,$F402*VLOOKUP($E402,'INFO_Materials recyclability'!$I$6:$M$14,4,0))</f>
        <v>0</v>
      </c>
      <c r="Y402" s="62">
        <f>$J402+$K402+$L402+$M402+$N402+$O402+$P402+$Q402+$R402+IF(ISBLANK($E402),0,$F402*(1-VLOOKUP($E402,'INFO_Materials recyclability'!$I$6:$M$14,4,0)))</f>
        <v>0</v>
      </c>
      <c r="Z402" s="62">
        <f>$G402+$H402+$I402+$J402+IF(ISBLANK($E402),0,$F402*VLOOKUP($E402,'INFO_Materials recyclability'!$I$6:$M$14,5,0))</f>
        <v>0</v>
      </c>
      <c r="AA402" s="62">
        <f>$K402+$L402+$M402+$N402+$O402+$P402+$Q402+$R402+IF(ISBLANK($E402),0,$F402*(1-VLOOKUP($E402,'INFO_Materials recyclability'!$I$6:$M$14,5,0)))</f>
        <v>0</v>
      </c>
    </row>
    <row r="403" spans="2:27" x14ac:dyDescent="0.35">
      <c r="B403" s="5"/>
      <c r="C403" s="5"/>
      <c r="D403" s="26"/>
      <c r="E403" s="51"/>
      <c r="F403" s="53"/>
      <c r="G403" s="49"/>
      <c r="H403" s="49"/>
      <c r="I403" s="49"/>
      <c r="J403" s="49"/>
      <c r="K403" s="49"/>
      <c r="L403" s="49"/>
      <c r="M403" s="49"/>
      <c r="N403" s="49"/>
      <c r="O403" s="49"/>
      <c r="P403" s="56"/>
      <c r="Q403" s="70"/>
      <c r="R403" s="61"/>
      <c r="T403" s="62">
        <f>$G403+$H403+$L403+IF(ISBLANK($E403),0,$F403*VLOOKUP($E403,'INFO_Materials recyclability'!$I$6:$M$14,2,0))</f>
        <v>0</v>
      </c>
      <c r="U403" s="62">
        <f>$I403+$J403+$K403+$M403+$N403+$O403+$P403+$Q403+$R403+IF(ISBLANK($E403),0,$F403*(1-VLOOKUP($E403,'INFO_Materials recyclability'!$I$6:$M$14,2,0)))</f>
        <v>0</v>
      </c>
      <c r="V403" s="62">
        <f>$G403+$H403+$K403+IF(ISBLANK($E403),0,$F403*VLOOKUP($E403,'INFO_Materials recyclability'!$I$6:$M$14,3,0))</f>
        <v>0</v>
      </c>
      <c r="W403" s="62">
        <f>$I403+$J403+$L403+$M403+$N403+$O403+$P403+$Q403+$R403+IF(ISBLANK($E403),0,$F403*(1-VLOOKUP($E403,'INFO_Materials recyclability'!$I$6:$M$14,3,0)))</f>
        <v>0</v>
      </c>
      <c r="X403" s="62">
        <f>$G403+$H403+$I403+IF(ISBLANK($E403),0,$F403*VLOOKUP($E403,'INFO_Materials recyclability'!$I$6:$M$14,4,0))</f>
        <v>0</v>
      </c>
      <c r="Y403" s="62">
        <f>$J403+$K403+$L403+$M403+$N403+$O403+$P403+$Q403+$R403+IF(ISBLANK($E403),0,$F403*(1-VLOOKUP($E403,'INFO_Materials recyclability'!$I$6:$M$14,4,0)))</f>
        <v>0</v>
      </c>
      <c r="Z403" s="62">
        <f>$G403+$H403+$I403+$J403+IF(ISBLANK($E403),0,$F403*VLOOKUP($E403,'INFO_Materials recyclability'!$I$6:$M$14,5,0))</f>
        <v>0</v>
      </c>
      <c r="AA403" s="62">
        <f>$K403+$L403+$M403+$N403+$O403+$P403+$Q403+$R403+IF(ISBLANK($E403),0,$F403*(1-VLOOKUP($E403,'INFO_Materials recyclability'!$I$6:$M$14,5,0)))</f>
        <v>0</v>
      </c>
    </row>
    <row r="404" spans="2:27" x14ac:dyDescent="0.35">
      <c r="B404" s="5"/>
      <c r="C404" s="5"/>
      <c r="D404" s="26"/>
      <c r="E404" s="51"/>
      <c r="F404" s="53"/>
      <c r="G404" s="49"/>
      <c r="H404" s="49"/>
      <c r="I404" s="49"/>
      <c r="J404" s="49"/>
      <c r="K404" s="49"/>
      <c r="L404" s="49"/>
      <c r="M404" s="49"/>
      <c r="N404" s="49"/>
      <c r="O404" s="49"/>
      <c r="P404" s="56"/>
      <c r="Q404" s="70"/>
      <c r="R404" s="61"/>
      <c r="T404" s="62">
        <f>$G404+$H404+$L404+IF(ISBLANK($E404),0,$F404*VLOOKUP($E404,'INFO_Materials recyclability'!$I$6:$M$14,2,0))</f>
        <v>0</v>
      </c>
      <c r="U404" s="62">
        <f>$I404+$J404+$K404+$M404+$N404+$O404+$P404+$Q404+$R404+IF(ISBLANK($E404),0,$F404*(1-VLOOKUP($E404,'INFO_Materials recyclability'!$I$6:$M$14,2,0)))</f>
        <v>0</v>
      </c>
      <c r="V404" s="62">
        <f>$G404+$H404+$K404+IF(ISBLANK($E404),0,$F404*VLOOKUP($E404,'INFO_Materials recyclability'!$I$6:$M$14,3,0))</f>
        <v>0</v>
      </c>
      <c r="W404" s="62">
        <f>$I404+$J404+$L404+$M404+$N404+$O404+$P404+$Q404+$R404+IF(ISBLANK($E404),0,$F404*(1-VLOOKUP($E404,'INFO_Materials recyclability'!$I$6:$M$14,3,0)))</f>
        <v>0</v>
      </c>
      <c r="X404" s="62">
        <f>$G404+$H404+$I404+IF(ISBLANK($E404),0,$F404*VLOOKUP($E404,'INFO_Materials recyclability'!$I$6:$M$14,4,0))</f>
        <v>0</v>
      </c>
      <c r="Y404" s="62">
        <f>$J404+$K404+$L404+$M404+$N404+$O404+$P404+$Q404+$R404+IF(ISBLANK($E404),0,$F404*(1-VLOOKUP($E404,'INFO_Materials recyclability'!$I$6:$M$14,4,0)))</f>
        <v>0</v>
      </c>
      <c r="Z404" s="62">
        <f>$G404+$H404+$I404+$J404+IF(ISBLANK($E404),0,$F404*VLOOKUP($E404,'INFO_Materials recyclability'!$I$6:$M$14,5,0))</f>
        <v>0</v>
      </c>
      <c r="AA404" s="62">
        <f>$K404+$L404+$M404+$N404+$O404+$P404+$Q404+$R404+IF(ISBLANK($E404),0,$F404*(1-VLOOKUP($E404,'INFO_Materials recyclability'!$I$6:$M$14,5,0)))</f>
        <v>0</v>
      </c>
    </row>
    <row r="405" spans="2:27" x14ac:dyDescent="0.35">
      <c r="B405" s="5"/>
      <c r="C405" s="5"/>
      <c r="D405" s="26"/>
      <c r="E405" s="51"/>
      <c r="F405" s="53"/>
      <c r="G405" s="49"/>
      <c r="H405" s="49"/>
      <c r="I405" s="49"/>
      <c r="J405" s="49"/>
      <c r="K405" s="49"/>
      <c r="L405" s="49"/>
      <c r="M405" s="49"/>
      <c r="N405" s="49"/>
      <c r="O405" s="49"/>
      <c r="P405" s="56"/>
      <c r="Q405" s="70"/>
      <c r="R405" s="61"/>
      <c r="T405" s="62">
        <f>$G405+$H405+$L405+IF(ISBLANK($E405),0,$F405*VLOOKUP($E405,'INFO_Materials recyclability'!$I$6:$M$14,2,0))</f>
        <v>0</v>
      </c>
      <c r="U405" s="62">
        <f>$I405+$J405+$K405+$M405+$N405+$O405+$P405+$Q405+$R405+IF(ISBLANK($E405),0,$F405*(1-VLOOKUP($E405,'INFO_Materials recyclability'!$I$6:$M$14,2,0)))</f>
        <v>0</v>
      </c>
      <c r="V405" s="62">
        <f>$G405+$H405+$K405+IF(ISBLANK($E405),0,$F405*VLOOKUP($E405,'INFO_Materials recyclability'!$I$6:$M$14,3,0))</f>
        <v>0</v>
      </c>
      <c r="W405" s="62">
        <f>$I405+$J405+$L405+$M405+$N405+$O405+$P405+$Q405+$R405+IF(ISBLANK($E405),0,$F405*(1-VLOOKUP($E405,'INFO_Materials recyclability'!$I$6:$M$14,3,0)))</f>
        <v>0</v>
      </c>
      <c r="X405" s="62">
        <f>$G405+$H405+$I405+IF(ISBLANK($E405),0,$F405*VLOOKUP($E405,'INFO_Materials recyclability'!$I$6:$M$14,4,0))</f>
        <v>0</v>
      </c>
      <c r="Y405" s="62">
        <f>$J405+$K405+$L405+$M405+$N405+$O405+$P405+$Q405+$R405+IF(ISBLANK($E405),0,$F405*(1-VLOOKUP($E405,'INFO_Materials recyclability'!$I$6:$M$14,4,0)))</f>
        <v>0</v>
      </c>
      <c r="Z405" s="62">
        <f>$G405+$H405+$I405+$J405+IF(ISBLANK($E405),0,$F405*VLOOKUP($E405,'INFO_Materials recyclability'!$I$6:$M$14,5,0))</f>
        <v>0</v>
      </c>
      <c r="AA405" s="62">
        <f>$K405+$L405+$M405+$N405+$O405+$P405+$Q405+$R405+IF(ISBLANK($E405),0,$F405*(1-VLOOKUP($E405,'INFO_Materials recyclability'!$I$6:$M$14,5,0)))</f>
        <v>0</v>
      </c>
    </row>
    <row r="406" spans="2:27" x14ac:dyDescent="0.35">
      <c r="B406" s="5"/>
      <c r="C406" s="5"/>
      <c r="D406" s="26"/>
      <c r="E406" s="51"/>
      <c r="F406" s="53"/>
      <c r="G406" s="49"/>
      <c r="H406" s="49"/>
      <c r="I406" s="49"/>
      <c r="J406" s="49"/>
      <c r="K406" s="49"/>
      <c r="L406" s="49"/>
      <c r="M406" s="49"/>
      <c r="N406" s="49"/>
      <c r="O406" s="49"/>
      <c r="P406" s="56"/>
      <c r="Q406" s="70"/>
      <c r="R406" s="61"/>
      <c r="T406" s="62">
        <f>$G406+$H406+$L406+IF(ISBLANK($E406),0,$F406*VLOOKUP($E406,'INFO_Materials recyclability'!$I$6:$M$14,2,0))</f>
        <v>0</v>
      </c>
      <c r="U406" s="62">
        <f>$I406+$J406+$K406+$M406+$N406+$O406+$P406+$Q406+$R406+IF(ISBLANK($E406),0,$F406*(1-VLOOKUP($E406,'INFO_Materials recyclability'!$I$6:$M$14,2,0)))</f>
        <v>0</v>
      </c>
      <c r="V406" s="62">
        <f>$G406+$H406+$K406+IF(ISBLANK($E406),0,$F406*VLOOKUP($E406,'INFO_Materials recyclability'!$I$6:$M$14,3,0))</f>
        <v>0</v>
      </c>
      <c r="W406" s="62">
        <f>$I406+$J406+$L406+$M406+$N406+$O406+$P406+$Q406+$R406+IF(ISBLANK($E406),0,$F406*(1-VLOOKUP($E406,'INFO_Materials recyclability'!$I$6:$M$14,3,0)))</f>
        <v>0</v>
      </c>
      <c r="X406" s="62">
        <f>$G406+$H406+$I406+IF(ISBLANK($E406),0,$F406*VLOOKUP($E406,'INFO_Materials recyclability'!$I$6:$M$14,4,0))</f>
        <v>0</v>
      </c>
      <c r="Y406" s="62">
        <f>$J406+$K406+$L406+$M406+$N406+$O406+$P406+$Q406+$R406+IF(ISBLANK($E406),0,$F406*(1-VLOOKUP($E406,'INFO_Materials recyclability'!$I$6:$M$14,4,0)))</f>
        <v>0</v>
      </c>
      <c r="Z406" s="62">
        <f>$G406+$H406+$I406+$J406+IF(ISBLANK($E406),0,$F406*VLOOKUP($E406,'INFO_Materials recyclability'!$I$6:$M$14,5,0))</f>
        <v>0</v>
      </c>
      <c r="AA406" s="62">
        <f>$K406+$L406+$M406+$N406+$O406+$P406+$Q406+$R406+IF(ISBLANK($E406),0,$F406*(1-VLOOKUP($E406,'INFO_Materials recyclability'!$I$6:$M$14,5,0)))</f>
        <v>0</v>
      </c>
    </row>
    <row r="407" spans="2:27" x14ac:dyDescent="0.35">
      <c r="B407" s="5"/>
      <c r="C407" s="5"/>
      <c r="D407" s="26"/>
      <c r="E407" s="51"/>
      <c r="F407" s="53"/>
      <c r="G407" s="49"/>
      <c r="H407" s="49"/>
      <c r="I407" s="49"/>
      <c r="J407" s="49"/>
      <c r="K407" s="49"/>
      <c r="L407" s="49"/>
      <c r="M407" s="49"/>
      <c r="N407" s="49"/>
      <c r="O407" s="49"/>
      <c r="P407" s="56"/>
      <c r="Q407" s="70"/>
      <c r="R407" s="61"/>
      <c r="T407" s="62">
        <f>$G407+$H407+$L407+IF(ISBLANK($E407),0,$F407*VLOOKUP($E407,'INFO_Materials recyclability'!$I$6:$M$14,2,0))</f>
        <v>0</v>
      </c>
      <c r="U407" s="62">
        <f>$I407+$J407+$K407+$M407+$N407+$O407+$P407+$Q407+$R407+IF(ISBLANK($E407),0,$F407*(1-VLOOKUP($E407,'INFO_Materials recyclability'!$I$6:$M$14,2,0)))</f>
        <v>0</v>
      </c>
      <c r="V407" s="62">
        <f>$G407+$H407+$K407+IF(ISBLANK($E407),0,$F407*VLOOKUP($E407,'INFO_Materials recyclability'!$I$6:$M$14,3,0))</f>
        <v>0</v>
      </c>
      <c r="W407" s="62">
        <f>$I407+$J407+$L407+$M407+$N407+$O407+$P407+$Q407+$R407+IF(ISBLANK($E407),0,$F407*(1-VLOOKUP($E407,'INFO_Materials recyclability'!$I$6:$M$14,3,0)))</f>
        <v>0</v>
      </c>
      <c r="X407" s="62">
        <f>$G407+$H407+$I407+IF(ISBLANK($E407),0,$F407*VLOOKUP($E407,'INFO_Materials recyclability'!$I$6:$M$14,4,0))</f>
        <v>0</v>
      </c>
      <c r="Y407" s="62">
        <f>$J407+$K407+$L407+$M407+$N407+$O407+$P407+$Q407+$R407+IF(ISBLANK($E407),0,$F407*(1-VLOOKUP($E407,'INFO_Materials recyclability'!$I$6:$M$14,4,0)))</f>
        <v>0</v>
      </c>
      <c r="Z407" s="62">
        <f>$G407+$H407+$I407+$J407+IF(ISBLANK($E407),0,$F407*VLOOKUP($E407,'INFO_Materials recyclability'!$I$6:$M$14,5,0))</f>
        <v>0</v>
      </c>
      <c r="AA407" s="62">
        <f>$K407+$L407+$M407+$N407+$O407+$P407+$Q407+$R407+IF(ISBLANK($E407),0,$F407*(1-VLOOKUP($E407,'INFO_Materials recyclability'!$I$6:$M$14,5,0)))</f>
        <v>0</v>
      </c>
    </row>
    <row r="408" spans="2:27" x14ac:dyDescent="0.35">
      <c r="B408" s="5"/>
      <c r="C408" s="5"/>
      <c r="D408" s="26"/>
      <c r="E408" s="51"/>
      <c r="F408" s="53"/>
      <c r="G408" s="49"/>
      <c r="H408" s="49"/>
      <c r="I408" s="49"/>
      <c r="J408" s="49"/>
      <c r="K408" s="49"/>
      <c r="L408" s="49"/>
      <c r="M408" s="49"/>
      <c r="N408" s="49"/>
      <c r="O408" s="49"/>
      <c r="P408" s="56"/>
      <c r="Q408" s="70"/>
      <c r="R408" s="61"/>
      <c r="T408" s="62">
        <f>$G408+$H408+$L408+IF(ISBLANK($E408),0,$F408*VLOOKUP($E408,'INFO_Materials recyclability'!$I$6:$M$14,2,0))</f>
        <v>0</v>
      </c>
      <c r="U408" s="62">
        <f>$I408+$J408+$K408+$M408+$N408+$O408+$P408+$Q408+$R408+IF(ISBLANK($E408),0,$F408*(1-VLOOKUP($E408,'INFO_Materials recyclability'!$I$6:$M$14,2,0)))</f>
        <v>0</v>
      </c>
      <c r="V408" s="62">
        <f>$G408+$H408+$K408+IF(ISBLANK($E408),0,$F408*VLOOKUP($E408,'INFO_Materials recyclability'!$I$6:$M$14,3,0))</f>
        <v>0</v>
      </c>
      <c r="W408" s="62">
        <f>$I408+$J408+$L408+$M408+$N408+$O408+$P408+$Q408+$R408+IF(ISBLANK($E408),0,$F408*(1-VLOOKUP($E408,'INFO_Materials recyclability'!$I$6:$M$14,3,0)))</f>
        <v>0</v>
      </c>
      <c r="X408" s="62">
        <f>$G408+$H408+$I408+IF(ISBLANK($E408),0,$F408*VLOOKUP($E408,'INFO_Materials recyclability'!$I$6:$M$14,4,0))</f>
        <v>0</v>
      </c>
      <c r="Y408" s="62">
        <f>$J408+$K408+$L408+$M408+$N408+$O408+$P408+$Q408+$R408+IF(ISBLANK($E408),0,$F408*(1-VLOOKUP($E408,'INFO_Materials recyclability'!$I$6:$M$14,4,0)))</f>
        <v>0</v>
      </c>
      <c r="Z408" s="62">
        <f>$G408+$H408+$I408+$J408+IF(ISBLANK($E408),0,$F408*VLOOKUP($E408,'INFO_Materials recyclability'!$I$6:$M$14,5,0))</f>
        <v>0</v>
      </c>
      <c r="AA408" s="62">
        <f>$K408+$L408+$M408+$N408+$O408+$P408+$Q408+$R408+IF(ISBLANK($E408),0,$F408*(1-VLOOKUP($E408,'INFO_Materials recyclability'!$I$6:$M$14,5,0)))</f>
        <v>0</v>
      </c>
    </row>
    <row r="409" spans="2:27" x14ac:dyDescent="0.35">
      <c r="B409" s="5"/>
      <c r="C409" s="5"/>
      <c r="D409" s="26"/>
      <c r="E409" s="51"/>
      <c r="F409" s="53"/>
      <c r="G409" s="49"/>
      <c r="H409" s="49"/>
      <c r="I409" s="49"/>
      <c r="J409" s="49"/>
      <c r="K409" s="49"/>
      <c r="L409" s="49"/>
      <c r="M409" s="49"/>
      <c r="N409" s="49"/>
      <c r="O409" s="49"/>
      <c r="P409" s="56"/>
      <c r="Q409" s="70"/>
      <c r="R409" s="61"/>
      <c r="T409" s="62">
        <f>$G409+$H409+$L409+IF(ISBLANK($E409),0,$F409*VLOOKUP($E409,'INFO_Materials recyclability'!$I$6:$M$14,2,0))</f>
        <v>0</v>
      </c>
      <c r="U409" s="62">
        <f>$I409+$J409+$K409+$M409+$N409+$O409+$P409+$Q409+$R409+IF(ISBLANK($E409),0,$F409*(1-VLOOKUP($E409,'INFO_Materials recyclability'!$I$6:$M$14,2,0)))</f>
        <v>0</v>
      </c>
      <c r="V409" s="62">
        <f>$G409+$H409+$K409+IF(ISBLANK($E409),0,$F409*VLOOKUP($E409,'INFO_Materials recyclability'!$I$6:$M$14,3,0))</f>
        <v>0</v>
      </c>
      <c r="W409" s="62">
        <f>$I409+$J409+$L409+$M409+$N409+$O409+$P409+$Q409+$R409+IF(ISBLANK($E409),0,$F409*(1-VLOOKUP($E409,'INFO_Materials recyclability'!$I$6:$M$14,3,0)))</f>
        <v>0</v>
      </c>
      <c r="X409" s="62">
        <f>$G409+$H409+$I409+IF(ISBLANK($E409),0,$F409*VLOOKUP($E409,'INFO_Materials recyclability'!$I$6:$M$14,4,0))</f>
        <v>0</v>
      </c>
      <c r="Y409" s="62">
        <f>$J409+$K409+$L409+$M409+$N409+$O409+$P409+$Q409+$R409+IF(ISBLANK($E409),0,$F409*(1-VLOOKUP($E409,'INFO_Materials recyclability'!$I$6:$M$14,4,0)))</f>
        <v>0</v>
      </c>
      <c r="Z409" s="62">
        <f>$G409+$H409+$I409+$J409+IF(ISBLANK($E409),0,$F409*VLOOKUP($E409,'INFO_Materials recyclability'!$I$6:$M$14,5,0))</f>
        <v>0</v>
      </c>
      <c r="AA409" s="62">
        <f>$K409+$L409+$M409+$N409+$O409+$P409+$Q409+$R409+IF(ISBLANK($E409),0,$F409*(1-VLOOKUP($E409,'INFO_Materials recyclability'!$I$6:$M$14,5,0)))</f>
        <v>0</v>
      </c>
    </row>
    <row r="410" spans="2:27" x14ac:dyDescent="0.35">
      <c r="B410" s="5"/>
      <c r="C410" s="5"/>
      <c r="D410" s="26"/>
      <c r="E410" s="51"/>
      <c r="F410" s="53"/>
      <c r="G410" s="49"/>
      <c r="H410" s="49"/>
      <c r="I410" s="49"/>
      <c r="J410" s="49"/>
      <c r="K410" s="49"/>
      <c r="L410" s="49"/>
      <c r="M410" s="49"/>
      <c r="N410" s="49"/>
      <c r="O410" s="49"/>
      <c r="P410" s="56"/>
      <c r="Q410" s="70"/>
      <c r="R410" s="61"/>
      <c r="T410" s="62">
        <f>$G410+$H410+$L410+IF(ISBLANK($E410),0,$F410*VLOOKUP($E410,'INFO_Materials recyclability'!$I$6:$M$14,2,0))</f>
        <v>0</v>
      </c>
      <c r="U410" s="62">
        <f>$I410+$J410+$K410+$M410+$N410+$O410+$P410+$Q410+$R410+IF(ISBLANK($E410),0,$F410*(1-VLOOKUP($E410,'INFO_Materials recyclability'!$I$6:$M$14,2,0)))</f>
        <v>0</v>
      </c>
      <c r="V410" s="62">
        <f>$G410+$H410+$K410+IF(ISBLANK($E410),0,$F410*VLOOKUP($E410,'INFO_Materials recyclability'!$I$6:$M$14,3,0))</f>
        <v>0</v>
      </c>
      <c r="W410" s="62">
        <f>$I410+$J410+$L410+$M410+$N410+$O410+$P410+$Q410+$R410+IF(ISBLANK($E410),0,$F410*(1-VLOOKUP($E410,'INFO_Materials recyclability'!$I$6:$M$14,3,0)))</f>
        <v>0</v>
      </c>
      <c r="X410" s="62">
        <f>$G410+$H410+$I410+IF(ISBLANK($E410),0,$F410*VLOOKUP($E410,'INFO_Materials recyclability'!$I$6:$M$14,4,0))</f>
        <v>0</v>
      </c>
      <c r="Y410" s="62">
        <f>$J410+$K410+$L410+$M410+$N410+$O410+$P410+$Q410+$R410+IF(ISBLANK($E410),0,$F410*(1-VLOOKUP($E410,'INFO_Materials recyclability'!$I$6:$M$14,4,0)))</f>
        <v>0</v>
      </c>
      <c r="Z410" s="62">
        <f>$G410+$H410+$I410+$J410+IF(ISBLANK($E410),0,$F410*VLOOKUP($E410,'INFO_Materials recyclability'!$I$6:$M$14,5,0))</f>
        <v>0</v>
      </c>
      <c r="AA410" s="62">
        <f>$K410+$L410+$M410+$N410+$O410+$P410+$Q410+$R410+IF(ISBLANK($E410),0,$F410*(1-VLOOKUP($E410,'INFO_Materials recyclability'!$I$6:$M$14,5,0)))</f>
        <v>0</v>
      </c>
    </row>
    <row r="411" spans="2:27" x14ac:dyDescent="0.35">
      <c r="B411" s="5"/>
      <c r="C411" s="5"/>
      <c r="D411" s="26"/>
      <c r="E411" s="51"/>
      <c r="F411" s="53"/>
      <c r="G411" s="49"/>
      <c r="H411" s="49"/>
      <c r="I411" s="49"/>
      <c r="J411" s="49"/>
      <c r="K411" s="49"/>
      <c r="L411" s="49"/>
      <c r="M411" s="49"/>
      <c r="N411" s="49"/>
      <c r="O411" s="49"/>
      <c r="P411" s="56"/>
      <c r="Q411" s="70"/>
      <c r="R411" s="61"/>
      <c r="T411" s="62">
        <f>$G411+$H411+$L411+IF(ISBLANK($E411),0,$F411*VLOOKUP($E411,'INFO_Materials recyclability'!$I$6:$M$14,2,0))</f>
        <v>0</v>
      </c>
      <c r="U411" s="62">
        <f>$I411+$J411+$K411+$M411+$N411+$O411+$P411+$Q411+$R411+IF(ISBLANK($E411),0,$F411*(1-VLOOKUP($E411,'INFO_Materials recyclability'!$I$6:$M$14,2,0)))</f>
        <v>0</v>
      </c>
      <c r="V411" s="62">
        <f>$G411+$H411+$K411+IF(ISBLANK($E411),0,$F411*VLOOKUP($E411,'INFO_Materials recyclability'!$I$6:$M$14,3,0))</f>
        <v>0</v>
      </c>
      <c r="W411" s="62">
        <f>$I411+$J411+$L411+$M411+$N411+$O411+$P411+$Q411+$R411+IF(ISBLANK($E411),0,$F411*(1-VLOOKUP($E411,'INFO_Materials recyclability'!$I$6:$M$14,3,0)))</f>
        <v>0</v>
      </c>
      <c r="X411" s="62">
        <f>$G411+$H411+$I411+IF(ISBLANK($E411),0,$F411*VLOOKUP($E411,'INFO_Materials recyclability'!$I$6:$M$14,4,0))</f>
        <v>0</v>
      </c>
      <c r="Y411" s="62">
        <f>$J411+$K411+$L411+$M411+$N411+$O411+$P411+$Q411+$R411+IF(ISBLANK($E411),0,$F411*(1-VLOOKUP($E411,'INFO_Materials recyclability'!$I$6:$M$14,4,0)))</f>
        <v>0</v>
      </c>
      <c r="Z411" s="62">
        <f>$G411+$H411+$I411+$J411+IF(ISBLANK($E411),0,$F411*VLOOKUP($E411,'INFO_Materials recyclability'!$I$6:$M$14,5,0))</f>
        <v>0</v>
      </c>
      <c r="AA411" s="62">
        <f>$K411+$L411+$M411+$N411+$O411+$P411+$Q411+$R411+IF(ISBLANK($E411),0,$F411*(1-VLOOKUP($E411,'INFO_Materials recyclability'!$I$6:$M$14,5,0)))</f>
        <v>0</v>
      </c>
    </row>
    <row r="412" spans="2:27" x14ac:dyDescent="0.35">
      <c r="B412" s="5"/>
      <c r="C412" s="5"/>
      <c r="D412" s="26"/>
      <c r="E412" s="51"/>
      <c r="F412" s="53"/>
      <c r="G412" s="49"/>
      <c r="H412" s="49"/>
      <c r="I412" s="49"/>
      <c r="J412" s="49"/>
      <c r="K412" s="49"/>
      <c r="L412" s="49"/>
      <c r="M412" s="49"/>
      <c r="N412" s="49"/>
      <c r="O412" s="49"/>
      <c r="P412" s="56"/>
      <c r="Q412" s="70"/>
      <c r="R412" s="61"/>
      <c r="T412" s="62">
        <f>$G412+$H412+$L412+IF(ISBLANK($E412),0,$F412*VLOOKUP($E412,'INFO_Materials recyclability'!$I$6:$M$14,2,0))</f>
        <v>0</v>
      </c>
      <c r="U412" s="62">
        <f>$I412+$J412+$K412+$M412+$N412+$O412+$P412+$Q412+$R412+IF(ISBLANK($E412),0,$F412*(1-VLOOKUP($E412,'INFO_Materials recyclability'!$I$6:$M$14,2,0)))</f>
        <v>0</v>
      </c>
      <c r="V412" s="62">
        <f>$G412+$H412+$K412+IF(ISBLANK($E412),0,$F412*VLOOKUP($E412,'INFO_Materials recyclability'!$I$6:$M$14,3,0))</f>
        <v>0</v>
      </c>
      <c r="W412" s="62">
        <f>$I412+$J412+$L412+$M412+$N412+$O412+$P412+$Q412+$R412+IF(ISBLANK($E412),0,$F412*(1-VLOOKUP($E412,'INFO_Materials recyclability'!$I$6:$M$14,3,0)))</f>
        <v>0</v>
      </c>
      <c r="X412" s="62">
        <f>$G412+$H412+$I412+IF(ISBLANK($E412),0,$F412*VLOOKUP($E412,'INFO_Materials recyclability'!$I$6:$M$14,4,0))</f>
        <v>0</v>
      </c>
      <c r="Y412" s="62">
        <f>$J412+$K412+$L412+$M412+$N412+$O412+$P412+$Q412+$R412+IF(ISBLANK($E412),0,$F412*(1-VLOOKUP($E412,'INFO_Materials recyclability'!$I$6:$M$14,4,0)))</f>
        <v>0</v>
      </c>
      <c r="Z412" s="62">
        <f>$G412+$H412+$I412+$J412+IF(ISBLANK($E412),0,$F412*VLOOKUP($E412,'INFO_Materials recyclability'!$I$6:$M$14,5,0))</f>
        <v>0</v>
      </c>
      <c r="AA412" s="62">
        <f>$K412+$L412+$M412+$N412+$O412+$P412+$Q412+$R412+IF(ISBLANK($E412),0,$F412*(1-VLOOKUP($E412,'INFO_Materials recyclability'!$I$6:$M$14,5,0)))</f>
        <v>0</v>
      </c>
    </row>
    <row r="413" spans="2:27" x14ac:dyDescent="0.35">
      <c r="B413" s="5"/>
      <c r="C413" s="5"/>
      <c r="D413" s="26"/>
      <c r="E413" s="51"/>
      <c r="F413" s="53"/>
      <c r="G413" s="49"/>
      <c r="H413" s="49"/>
      <c r="I413" s="49"/>
      <c r="J413" s="49"/>
      <c r="K413" s="49"/>
      <c r="L413" s="49"/>
      <c r="M413" s="49"/>
      <c r="N413" s="49"/>
      <c r="O413" s="49"/>
      <c r="P413" s="56"/>
      <c r="Q413" s="70"/>
      <c r="R413" s="61"/>
      <c r="T413" s="62">
        <f>$G413+$H413+$L413+IF(ISBLANK($E413),0,$F413*VLOOKUP($E413,'INFO_Materials recyclability'!$I$6:$M$14,2,0))</f>
        <v>0</v>
      </c>
      <c r="U413" s="62">
        <f>$I413+$J413+$K413+$M413+$N413+$O413+$P413+$Q413+$R413+IF(ISBLANK($E413),0,$F413*(1-VLOOKUP($E413,'INFO_Materials recyclability'!$I$6:$M$14,2,0)))</f>
        <v>0</v>
      </c>
      <c r="V413" s="62">
        <f>$G413+$H413+$K413+IF(ISBLANK($E413),0,$F413*VLOOKUP($E413,'INFO_Materials recyclability'!$I$6:$M$14,3,0))</f>
        <v>0</v>
      </c>
      <c r="W413" s="62">
        <f>$I413+$J413+$L413+$M413+$N413+$O413+$P413+$Q413+$R413+IF(ISBLANK($E413),0,$F413*(1-VLOOKUP($E413,'INFO_Materials recyclability'!$I$6:$M$14,3,0)))</f>
        <v>0</v>
      </c>
      <c r="X413" s="62">
        <f>$G413+$H413+$I413+IF(ISBLANK($E413),0,$F413*VLOOKUP($E413,'INFO_Materials recyclability'!$I$6:$M$14,4,0))</f>
        <v>0</v>
      </c>
      <c r="Y413" s="62">
        <f>$J413+$K413+$L413+$M413+$N413+$O413+$P413+$Q413+$R413+IF(ISBLANK($E413),0,$F413*(1-VLOOKUP($E413,'INFO_Materials recyclability'!$I$6:$M$14,4,0)))</f>
        <v>0</v>
      </c>
      <c r="Z413" s="62">
        <f>$G413+$H413+$I413+$J413+IF(ISBLANK($E413),0,$F413*VLOOKUP($E413,'INFO_Materials recyclability'!$I$6:$M$14,5,0))</f>
        <v>0</v>
      </c>
      <c r="AA413" s="62">
        <f>$K413+$L413+$M413+$N413+$O413+$P413+$Q413+$R413+IF(ISBLANK($E413),0,$F413*(1-VLOOKUP($E413,'INFO_Materials recyclability'!$I$6:$M$14,5,0)))</f>
        <v>0</v>
      </c>
    </row>
    <row r="414" spans="2:27" x14ac:dyDescent="0.35">
      <c r="B414" s="5"/>
      <c r="C414" s="5"/>
      <c r="D414" s="26"/>
      <c r="E414" s="51"/>
      <c r="F414" s="53"/>
      <c r="G414" s="49"/>
      <c r="H414" s="49"/>
      <c r="I414" s="49"/>
      <c r="J414" s="49"/>
      <c r="K414" s="49"/>
      <c r="L414" s="49"/>
      <c r="M414" s="49"/>
      <c r="N414" s="49"/>
      <c r="O414" s="49"/>
      <c r="P414" s="56"/>
      <c r="Q414" s="70"/>
      <c r="R414" s="61"/>
      <c r="T414" s="62">
        <f>$G414+$H414+$L414+IF(ISBLANK($E414),0,$F414*VLOOKUP($E414,'INFO_Materials recyclability'!$I$6:$M$14,2,0))</f>
        <v>0</v>
      </c>
      <c r="U414" s="62">
        <f>$I414+$J414+$K414+$M414+$N414+$O414+$P414+$Q414+$R414+IF(ISBLANK($E414),0,$F414*(1-VLOOKUP($E414,'INFO_Materials recyclability'!$I$6:$M$14,2,0)))</f>
        <v>0</v>
      </c>
      <c r="V414" s="62">
        <f>$G414+$H414+$K414+IF(ISBLANK($E414),0,$F414*VLOOKUP($E414,'INFO_Materials recyclability'!$I$6:$M$14,3,0))</f>
        <v>0</v>
      </c>
      <c r="W414" s="62">
        <f>$I414+$J414+$L414+$M414+$N414+$O414+$P414+$Q414+$R414+IF(ISBLANK($E414),0,$F414*(1-VLOOKUP($E414,'INFO_Materials recyclability'!$I$6:$M$14,3,0)))</f>
        <v>0</v>
      </c>
      <c r="X414" s="62">
        <f>$G414+$H414+$I414+IF(ISBLANK($E414),0,$F414*VLOOKUP($E414,'INFO_Materials recyclability'!$I$6:$M$14,4,0))</f>
        <v>0</v>
      </c>
      <c r="Y414" s="62">
        <f>$J414+$K414+$L414+$M414+$N414+$O414+$P414+$Q414+$R414+IF(ISBLANK($E414),0,$F414*(1-VLOOKUP($E414,'INFO_Materials recyclability'!$I$6:$M$14,4,0)))</f>
        <v>0</v>
      </c>
      <c r="Z414" s="62">
        <f>$G414+$H414+$I414+$J414+IF(ISBLANK($E414),0,$F414*VLOOKUP($E414,'INFO_Materials recyclability'!$I$6:$M$14,5,0))</f>
        <v>0</v>
      </c>
      <c r="AA414" s="62">
        <f>$K414+$L414+$M414+$N414+$O414+$P414+$Q414+$R414+IF(ISBLANK($E414),0,$F414*(1-VLOOKUP($E414,'INFO_Materials recyclability'!$I$6:$M$14,5,0)))</f>
        <v>0</v>
      </c>
    </row>
    <row r="415" spans="2:27" x14ac:dyDescent="0.35">
      <c r="B415" s="5"/>
      <c r="C415" s="5"/>
      <c r="D415" s="26"/>
      <c r="E415" s="51"/>
      <c r="F415" s="53"/>
      <c r="G415" s="49"/>
      <c r="H415" s="49"/>
      <c r="I415" s="49"/>
      <c r="J415" s="49"/>
      <c r="K415" s="49"/>
      <c r="L415" s="49"/>
      <c r="M415" s="49"/>
      <c r="N415" s="49"/>
      <c r="O415" s="49"/>
      <c r="P415" s="56"/>
      <c r="Q415" s="70"/>
      <c r="R415" s="61"/>
      <c r="T415" s="62">
        <f>$G415+$H415+$L415+IF(ISBLANK($E415),0,$F415*VLOOKUP($E415,'INFO_Materials recyclability'!$I$6:$M$14,2,0))</f>
        <v>0</v>
      </c>
      <c r="U415" s="62">
        <f>$I415+$J415+$K415+$M415+$N415+$O415+$P415+$Q415+$R415+IF(ISBLANK($E415),0,$F415*(1-VLOOKUP($E415,'INFO_Materials recyclability'!$I$6:$M$14,2,0)))</f>
        <v>0</v>
      </c>
      <c r="V415" s="62">
        <f>$G415+$H415+$K415+IF(ISBLANK($E415),0,$F415*VLOOKUP($E415,'INFO_Materials recyclability'!$I$6:$M$14,3,0))</f>
        <v>0</v>
      </c>
      <c r="W415" s="62">
        <f>$I415+$J415+$L415+$M415+$N415+$O415+$P415+$Q415+$R415+IF(ISBLANK($E415),0,$F415*(1-VLOOKUP($E415,'INFO_Materials recyclability'!$I$6:$M$14,3,0)))</f>
        <v>0</v>
      </c>
      <c r="X415" s="62">
        <f>$G415+$H415+$I415+IF(ISBLANK($E415),0,$F415*VLOOKUP($E415,'INFO_Materials recyclability'!$I$6:$M$14,4,0))</f>
        <v>0</v>
      </c>
      <c r="Y415" s="62">
        <f>$J415+$K415+$L415+$M415+$N415+$O415+$P415+$Q415+$R415+IF(ISBLANK($E415),0,$F415*(1-VLOOKUP($E415,'INFO_Materials recyclability'!$I$6:$M$14,4,0)))</f>
        <v>0</v>
      </c>
      <c r="Z415" s="62">
        <f>$G415+$H415+$I415+$J415+IF(ISBLANK($E415),0,$F415*VLOOKUP($E415,'INFO_Materials recyclability'!$I$6:$M$14,5,0))</f>
        <v>0</v>
      </c>
      <c r="AA415" s="62">
        <f>$K415+$L415+$M415+$N415+$O415+$P415+$Q415+$R415+IF(ISBLANK($E415),0,$F415*(1-VLOOKUP($E415,'INFO_Materials recyclability'!$I$6:$M$14,5,0)))</f>
        <v>0</v>
      </c>
    </row>
    <row r="416" spans="2:27" x14ac:dyDescent="0.35">
      <c r="B416" s="5"/>
      <c r="C416" s="5"/>
      <c r="D416" s="26"/>
      <c r="E416" s="51"/>
      <c r="F416" s="53"/>
      <c r="G416" s="49"/>
      <c r="H416" s="49"/>
      <c r="I416" s="49"/>
      <c r="J416" s="49"/>
      <c r="K416" s="49"/>
      <c r="L416" s="49"/>
      <c r="M416" s="49"/>
      <c r="N416" s="49"/>
      <c r="O416" s="49"/>
      <c r="P416" s="56"/>
      <c r="Q416" s="70"/>
      <c r="R416" s="61"/>
      <c r="T416" s="62">
        <f>$G416+$H416+$L416+IF(ISBLANK($E416),0,$F416*VLOOKUP($E416,'INFO_Materials recyclability'!$I$6:$M$14,2,0))</f>
        <v>0</v>
      </c>
      <c r="U416" s="62">
        <f>$I416+$J416+$K416+$M416+$N416+$O416+$P416+$Q416+$R416+IF(ISBLANK($E416),0,$F416*(1-VLOOKUP($E416,'INFO_Materials recyclability'!$I$6:$M$14,2,0)))</f>
        <v>0</v>
      </c>
      <c r="V416" s="62">
        <f>$G416+$H416+$K416+IF(ISBLANK($E416),0,$F416*VLOOKUP($E416,'INFO_Materials recyclability'!$I$6:$M$14,3,0))</f>
        <v>0</v>
      </c>
      <c r="W416" s="62">
        <f>$I416+$J416+$L416+$M416+$N416+$O416+$P416+$Q416+$R416+IF(ISBLANK($E416),0,$F416*(1-VLOOKUP($E416,'INFO_Materials recyclability'!$I$6:$M$14,3,0)))</f>
        <v>0</v>
      </c>
      <c r="X416" s="62">
        <f>$G416+$H416+$I416+IF(ISBLANK($E416),0,$F416*VLOOKUP($E416,'INFO_Materials recyclability'!$I$6:$M$14,4,0))</f>
        <v>0</v>
      </c>
      <c r="Y416" s="62">
        <f>$J416+$K416+$L416+$M416+$N416+$O416+$P416+$Q416+$R416+IF(ISBLANK($E416),0,$F416*(1-VLOOKUP($E416,'INFO_Materials recyclability'!$I$6:$M$14,4,0)))</f>
        <v>0</v>
      </c>
      <c r="Z416" s="62">
        <f>$G416+$H416+$I416+$J416+IF(ISBLANK($E416),0,$F416*VLOOKUP($E416,'INFO_Materials recyclability'!$I$6:$M$14,5,0))</f>
        <v>0</v>
      </c>
      <c r="AA416" s="62">
        <f>$K416+$L416+$M416+$N416+$O416+$P416+$Q416+$R416+IF(ISBLANK($E416),0,$F416*(1-VLOOKUP($E416,'INFO_Materials recyclability'!$I$6:$M$14,5,0)))</f>
        <v>0</v>
      </c>
    </row>
    <row r="417" spans="2:27" x14ac:dyDescent="0.35">
      <c r="B417" s="5"/>
      <c r="C417" s="5"/>
      <c r="D417" s="26"/>
      <c r="E417" s="51"/>
      <c r="F417" s="53"/>
      <c r="G417" s="49"/>
      <c r="H417" s="49"/>
      <c r="I417" s="49"/>
      <c r="J417" s="49"/>
      <c r="K417" s="49"/>
      <c r="L417" s="49"/>
      <c r="M417" s="49"/>
      <c r="N417" s="49"/>
      <c r="O417" s="49"/>
      <c r="P417" s="56"/>
      <c r="Q417" s="70"/>
      <c r="R417" s="61"/>
      <c r="T417" s="62">
        <f>$G417+$H417+$L417+IF(ISBLANK($E417),0,$F417*VLOOKUP($E417,'INFO_Materials recyclability'!$I$6:$M$14,2,0))</f>
        <v>0</v>
      </c>
      <c r="U417" s="62">
        <f>$I417+$J417+$K417+$M417+$N417+$O417+$P417+$Q417+$R417+IF(ISBLANK($E417),0,$F417*(1-VLOOKUP($E417,'INFO_Materials recyclability'!$I$6:$M$14,2,0)))</f>
        <v>0</v>
      </c>
      <c r="V417" s="62">
        <f>$G417+$H417+$K417+IF(ISBLANK($E417),0,$F417*VLOOKUP($E417,'INFO_Materials recyclability'!$I$6:$M$14,3,0))</f>
        <v>0</v>
      </c>
      <c r="W417" s="62">
        <f>$I417+$J417+$L417+$M417+$N417+$O417+$P417+$Q417+$R417+IF(ISBLANK($E417),0,$F417*(1-VLOOKUP($E417,'INFO_Materials recyclability'!$I$6:$M$14,3,0)))</f>
        <v>0</v>
      </c>
      <c r="X417" s="62">
        <f>$G417+$H417+$I417+IF(ISBLANK($E417),0,$F417*VLOOKUP($E417,'INFO_Materials recyclability'!$I$6:$M$14,4,0))</f>
        <v>0</v>
      </c>
      <c r="Y417" s="62">
        <f>$J417+$K417+$L417+$M417+$N417+$O417+$P417+$Q417+$R417+IF(ISBLANK($E417),0,$F417*(1-VLOOKUP($E417,'INFO_Materials recyclability'!$I$6:$M$14,4,0)))</f>
        <v>0</v>
      </c>
      <c r="Z417" s="62">
        <f>$G417+$H417+$I417+$J417+IF(ISBLANK($E417),0,$F417*VLOOKUP($E417,'INFO_Materials recyclability'!$I$6:$M$14,5,0))</f>
        <v>0</v>
      </c>
      <c r="AA417" s="62">
        <f>$K417+$L417+$M417+$N417+$O417+$P417+$Q417+$R417+IF(ISBLANK($E417),0,$F417*(1-VLOOKUP($E417,'INFO_Materials recyclability'!$I$6:$M$14,5,0)))</f>
        <v>0</v>
      </c>
    </row>
    <row r="418" spans="2:27" x14ac:dyDescent="0.35">
      <c r="B418" s="5"/>
      <c r="C418" s="5"/>
      <c r="D418" s="26"/>
      <c r="E418" s="51"/>
      <c r="F418" s="53"/>
      <c r="G418" s="49"/>
      <c r="H418" s="49"/>
      <c r="I418" s="49"/>
      <c r="J418" s="49"/>
      <c r="K418" s="49"/>
      <c r="L418" s="49"/>
      <c r="M418" s="49"/>
      <c r="N418" s="49"/>
      <c r="O418" s="49"/>
      <c r="P418" s="56"/>
      <c r="Q418" s="70"/>
      <c r="R418" s="61"/>
      <c r="T418" s="62">
        <f>$G418+$H418+$L418+IF(ISBLANK($E418),0,$F418*VLOOKUP($E418,'INFO_Materials recyclability'!$I$6:$M$14,2,0))</f>
        <v>0</v>
      </c>
      <c r="U418" s="62">
        <f>$I418+$J418+$K418+$M418+$N418+$O418+$P418+$Q418+$R418+IF(ISBLANK($E418),0,$F418*(1-VLOOKUP($E418,'INFO_Materials recyclability'!$I$6:$M$14,2,0)))</f>
        <v>0</v>
      </c>
      <c r="V418" s="62">
        <f>$G418+$H418+$K418+IF(ISBLANK($E418),0,$F418*VLOOKUP($E418,'INFO_Materials recyclability'!$I$6:$M$14,3,0))</f>
        <v>0</v>
      </c>
      <c r="W418" s="62">
        <f>$I418+$J418+$L418+$M418+$N418+$O418+$P418+$Q418+$R418+IF(ISBLANK($E418),0,$F418*(1-VLOOKUP($E418,'INFO_Materials recyclability'!$I$6:$M$14,3,0)))</f>
        <v>0</v>
      </c>
      <c r="X418" s="62">
        <f>$G418+$H418+$I418+IF(ISBLANK($E418),0,$F418*VLOOKUP($E418,'INFO_Materials recyclability'!$I$6:$M$14,4,0))</f>
        <v>0</v>
      </c>
      <c r="Y418" s="62">
        <f>$J418+$K418+$L418+$M418+$N418+$O418+$P418+$Q418+$R418+IF(ISBLANK($E418),0,$F418*(1-VLOOKUP($E418,'INFO_Materials recyclability'!$I$6:$M$14,4,0)))</f>
        <v>0</v>
      </c>
      <c r="Z418" s="62">
        <f>$G418+$H418+$I418+$J418+IF(ISBLANK($E418),0,$F418*VLOOKUP($E418,'INFO_Materials recyclability'!$I$6:$M$14,5,0))</f>
        <v>0</v>
      </c>
      <c r="AA418" s="62">
        <f>$K418+$L418+$M418+$N418+$O418+$P418+$Q418+$R418+IF(ISBLANK($E418),0,$F418*(1-VLOOKUP($E418,'INFO_Materials recyclability'!$I$6:$M$14,5,0)))</f>
        <v>0</v>
      </c>
    </row>
    <row r="419" spans="2:27" x14ac:dyDescent="0.35">
      <c r="B419" s="5"/>
      <c r="C419" s="5"/>
      <c r="D419" s="26"/>
      <c r="E419" s="51"/>
      <c r="F419" s="53"/>
      <c r="G419" s="49"/>
      <c r="H419" s="49"/>
      <c r="I419" s="49"/>
      <c r="J419" s="49"/>
      <c r="K419" s="49"/>
      <c r="L419" s="49"/>
      <c r="M419" s="49"/>
      <c r="N419" s="49"/>
      <c r="O419" s="49"/>
      <c r="P419" s="56"/>
      <c r="Q419" s="70"/>
      <c r="R419" s="61"/>
      <c r="T419" s="62">
        <f>$G419+$H419+$L419+IF(ISBLANK($E419),0,$F419*VLOOKUP($E419,'INFO_Materials recyclability'!$I$6:$M$14,2,0))</f>
        <v>0</v>
      </c>
      <c r="U419" s="62">
        <f>$I419+$J419+$K419+$M419+$N419+$O419+$P419+$Q419+$R419+IF(ISBLANK($E419),0,$F419*(1-VLOOKUP($E419,'INFO_Materials recyclability'!$I$6:$M$14,2,0)))</f>
        <v>0</v>
      </c>
      <c r="V419" s="62">
        <f>$G419+$H419+$K419+IF(ISBLANK($E419),0,$F419*VLOOKUP($E419,'INFO_Materials recyclability'!$I$6:$M$14,3,0))</f>
        <v>0</v>
      </c>
      <c r="W419" s="62">
        <f>$I419+$J419+$L419+$M419+$N419+$O419+$P419+$Q419+$R419+IF(ISBLANK($E419),0,$F419*(1-VLOOKUP($E419,'INFO_Materials recyclability'!$I$6:$M$14,3,0)))</f>
        <v>0</v>
      </c>
      <c r="X419" s="62">
        <f>$G419+$H419+$I419+IF(ISBLANK($E419),0,$F419*VLOOKUP($E419,'INFO_Materials recyclability'!$I$6:$M$14,4,0))</f>
        <v>0</v>
      </c>
      <c r="Y419" s="62">
        <f>$J419+$K419+$L419+$M419+$N419+$O419+$P419+$Q419+$R419+IF(ISBLANK($E419),0,$F419*(1-VLOOKUP($E419,'INFO_Materials recyclability'!$I$6:$M$14,4,0)))</f>
        <v>0</v>
      </c>
      <c r="Z419" s="62">
        <f>$G419+$H419+$I419+$J419+IF(ISBLANK($E419),0,$F419*VLOOKUP($E419,'INFO_Materials recyclability'!$I$6:$M$14,5,0))</f>
        <v>0</v>
      </c>
      <c r="AA419" s="62">
        <f>$K419+$L419+$M419+$N419+$O419+$P419+$Q419+$R419+IF(ISBLANK($E419),0,$F419*(1-VLOOKUP($E419,'INFO_Materials recyclability'!$I$6:$M$14,5,0)))</f>
        <v>0</v>
      </c>
    </row>
    <row r="420" spans="2:27" x14ac:dyDescent="0.35">
      <c r="B420" s="5"/>
      <c r="C420" s="5"/>
      <c r="D420" s="26"/>
      <c r="E420" s="51"/>
      <c r="F420" s="53"/>
      <c r="G420" s="49"/>
      <c r="H420" s="49"/>
      <c r="I420" s="49"/>
      <c r="J420" s="49"/>
      <c r="K420" s="49"/>
      <c r="L420" s="49"/>
      <c r="M420" s="49"/>
      <c r="N420" s="49"/>
      <c r="O420" s="49"/>
      <c r="P420" s="56"/>
      <c r="Q420" s="70"/>
      <c r="R420" s="61"/>
      <c r="T420" s="62">
        <f>$G420+$H420+$L420+IF(ISBLANK($E420),0,$F420*VLOOKUP($E420,'INFO_Materials recyclability'!$I$6:$M$14,2,0))</f>
        <v>0</v>
      </c>
      <c r="U420" s="62">
        <f>$I420+$J420+$K420+$M420+$N420+$O420+$P420+$Q420+$R420+IF(ISBLANK($E420),0,$F420*(1-VLOOKUP($E420,'INFO_Materials recyclability'!$I$6:$M$14,2,0)))</f>
        <v>0</v>
      </c>
      <c r="V420" s="62">
        <f>$G420+$H420+$K420+IF(ISBLANK($E420),0,$F420*VLOOKUP($E420,'INFO_Materials recyclability'!$I$6:$M$14,3,0))</f>
        <v>0</v>
      </c>
      <c r="W420" s="62">
        <f>$I420+$J420+$L420+$M420+$N420+$O420+$P420+$Q420+$R420+IF(ISBLANK($E420),0,$F420*(1-VLOOKUP($E420,'INFO_Materials recyclability'!$I$6:$M$14,3,0)))</f>
        <v>0</v>
      </c>
      <c r="X420" s="62">
        <f>$G420+$H420+$I420+IF(ISBLANK($E420),0,$F420*VLOOKUP($E420,'INFO_Materials recyclability'!$I$6:$M$14,4,0))</f>
        <v>0</v>
      </c>
      <c r="Y420" s="62">
        <f>$J420+$K420+$L420+$M420+$N420+$O420+$P420+$Q420+$R420+IF(ISBLANK($E420),0,$F420*(1-VLOOKUP($E420,'INFO_Materials recyclability'!$I$6:$M$14,4,0)))</f>
        <v>0</v>
      </c>
      <c r="Z420" s="62">
        <f>$G420+$H420+$I420+$J420+IF(ISBLANK($E420),0,$F420*VLOOKUP($E420,'INFO_Materials recyclability'!$I$6:$M$14,5,0))</f>
        <v>0</v>
      </c>
      <c r="AA420" s="62">
        <f>$K420+$L420+$M420+$N420+$O420+$P420+$Q420+$R420+IF(ISBLANK($E420),0,$F420*(1-VLOOKUP($E420,'INFO_Materials recyclability'!$I$6:$M$14,5,0)))</f>
        <v>0</v>
      </c>
    </row>
    <row r="421" spans="2:27" x14ac:dyDescent="0.35">
      <c r="B421" s="5"/>
      <c r="C421" s="5"/>
      <c r="D421" s="26"/>
      <c r="E421" s="51"/>
      <c r="F421" s="53"/>
      <c r="G421" s="49"/>
      <c r="H421" s="49"/>
      <c r="I421" s="49"/>
      <c r="J421" s="49"/>
      <c r="K421" s="49"/>
      <c r="L421" s="49"/>
      <c r="M421" s="49"/>
      <c r="N421" s="49"/>
      <c r="O421" s="49"/>
      <c r="P421" s="56"/>
      <c r="Q421" s="70"/>
      <c r="R421" s="61"/>
      <c r="T421" s="62">
        <f>$G421+$H421+$L421+IF(ISBLANK($E421),0,$F421*VLOOKUP($E421,'INFO_Materials recyclability'!$I$6:$M$14,2,0))</f>
        <v>0</v>
      </c>
      <c r="U421" s="62">
        <f>$I421+$J421+$K421+$M421+$N421+$O421+$P421+$Q421+$R421+IF(ISBLANK($E421),0,$F421*(1-VLOOKUP($E421,'INFO_Materials recyclability'!$I$6:$M$14,2,0)))</f>
        <v>0</v>
      </c>
      <c r="V421" s="62">
        <f>$G421+$H421+$K421+IF(ISBLANK($E421),0,$F421*VLOOKUP($E421,'INFO_Materials recyclability'!$I$6:$M$14,3,0))</f>
        <v>0</v>
      </c>
      <c r="W421" s="62">
        <f>$I421+$J421+$L421+$M421+$N421+$O421+$P421+$Q421+$R421+IF(ISBLANK($E421),0,$F421*(1-VLOOKUP($E421,'INFO_Materials recyclability'!$I$6:$M$14,3,0)))</f>
        <v>0</v>
      </c>
      <c r="X421" s="62">
        <f>$G421+$H421+$I421+IF(ISBLANK($E421),0,$F421*VLOOKUP($E421,'INFO_Materials recyclability'!$I$6:$M$14,4,0))</f>
        <v>0</v>
      </c>
      <c r="Y421" s="62">
        <f>$J421+$K421+$L421+$M421+$N421+$O421+$P421+$Q421+$R421+IF(ISBLANK($E421),0,$F421*(1-VLOOKUP($E421,'INFO_Materials recyclability'!$I$6:$M$14,4,0)))</f>
        <v>0</v>
      </c>
      <c r="Z421" s="62">
        <f>$G421+$H421+$I421+$J421+IF(ISBLANK($E421),0,$F421*VLOOKUP($E421,'INFO_Materials recyclability'!$I$6:$M$14,5,0))</f>
        <v>0</v>
      </c>
      <c r="AA421" s="62">
        <f>$K421+$L421+$M421+$N421+$O421+$P421+$Q421+$R421+IF(ISBLANK($E421),0,$F421*(1-VLOOKUP($E421,'INFO_Materials recyclability'!$I$6:$M$14,5,0)))</f>
        <v>0</v>
      </c>
    </row>
    <row r="422" spans="2:27" x14ac:dyDescent="0.35">
      <c r="B422" s="5"/>
      <c r="C422" s="5"/>
      <c r="D422" s="26"/>
      <c r="E422" s="51"/>
      <c r="F422" s="53"/>
      <c r="G422" s="49"/>
      <c r="H422" s="49"/>
      <c r="I422" s="49"/>
      <c r="J422" s="49"/>
      <c r="K422" s="49"/>
      <c r="L422" s="49"/>
      <c r="M422" s="49"/>
      <c r="N422" s="49"/>
      <c r="O422" s="49"/>
      <c r="P422" s="56"/>
      <c r="Q422" s="70"/>
      <c r="R422" s="61"/>
      <c r="T422" s="62">
        <f>$G422+$H422+$L422+IF(ISBLANK($E422),0,$F422*VLOOKUP($E422,'INFO_Materials recyclability'!$I$6:$M$14,2,0))</f>
        <v>0</v>
      </c>
      <c r="U422" s="62">
        <f>$I422+$J422+$K422+$M422+$N422+$O422+$P422+$Q422+$R422+IF(ISBLANK($E422),0,$F422*(1-VLOOKUP($E422,'INFO_Materials recyclability'!$I$6:$M$14,2,0)))</f>
        <v>0</v>
      </c>
      <c r="V422" s="62">
        <f>$G422+$H422+$K422+IF(ISBLANK($E422),0,$F422*VLOOKUP($E422,'INFO_Materials recyclability'!$I$6:$M$14,3,0))</f>
        <v>0</v>
      </c>
      <c r="W422" s="62">
        <f>$I422+$J422+$L422+$M422+$N422+$O422+$P422+$Q422+$R422+IF(ISBLANK($E422),0,$F422*(1-VLOOKUP($E422,'INFO_Materials recyclability'!$I$6:$M$14,3,0)))</f>
        <v>0</v>
      </c>
      <c r="X422" s="62">
        <f>$G422+$H422+$I422+IF(ISBLANK($E422),0,$F422*VLOOKUP($E422,'INFO_Materials recyclability'!$I$6:$M$14,4,0))</f>
        <v>0</v>
      </c>
      <c r="Y422" s="62">
        <f>$J422+$K422+$L422+$M422+$N422+$O422+$P422+$Q422+$R422+IF(ISBLANK($E422),0,$F422*(1-VLOOKUP($E422,'INFO_Materials recyclability'!$I$6:$M$14,4,0)))</f>
        <v>0</v>
      </c>
      <c r="Z422" s="62">
        <f>$G422+$H422+$I422+$J422+IF(ISBLANK($E422),0,$F422*VLOOKUP($E422,'INFO_Materials recyclability'!$I$6:$M$14,5,0))</f>
        <v>0</v>
      </c>
      <c r="AA422" s="62">
        <f>$K422+$L422+$M422+$N422+$O422+$P422+$Q422+$R422+IF(ISBLANK($E422),0,$F422*(1-VLOOKUP($E422,'INFO_Materials recyclability'!$I$6:$M$14,5,0)))</f>
        <v>0</v>
      </c>
    </row>
    <row r="423" spans="2:27" x14ac:dyDescent="0.35">
      <c r="B423" s="5"/>
      <c r="C423" s="5"/>
      <c r="D423" s="26"/>
      <c r="E423" s="51"/>
      <c r="F423" s="53"/>
      <c r="G423" s="49"/>
      <c r="H423" s="49"/>
      <c r="I423" s="49"/>
      <c r="J423" s="49"/>
      <c r="K423" s="49"/>
      <c r="L423" s="49"/>
      <c r="M423" s="49"/>
      <c r="N423" s="49"/>
      <c r="O423" s="49"/>
      <c r="P423" s="56"/>
      <c r="Q423" s="70"/>
      <c r="R423" s="61"/>
      <c r="T423" s="62">
        <f>$G423+$H423+$L423+IF(ISBLANK($E423),0,$F423*VLOOKUP($E423,'INFO_Materials recyclability'!$I$6:$M$14,2,0))</f>
        <v>0</v>
      </c>
      <c r="U423" s="62">
        <f>$I423+$J423+$K423+$M423+$N423+$O423+$P423+$Q423+$R423+IF(ISBLANK($E423),0,$F423*(1-VLOOKUP($E423,'INFO_Materials recyclability'!$I$6:$M$14,2,0)))</f>
        <v>0</v>
      </c>
      <c r="V423" s="62">
        <f>$G423+$H423+$K423+IF(ISBLANK($E423),0,$F423*VLOOKUP($E423,'INFO_Materials recyclability'!$I$6:$M$14,3,0))</f>
        <v>0</v>
      </c>
      <c r="W423" s="62">
        <f>$I423+$J423+$L423+$M423+$N423+$O423+$P423+$Q423+$R423+IF(ISBLANK($E423),0,$F423*(1-VLOOKUP($E423,'INFO_Materials recyclability'!$I$6:$M$14,3,0)))</f>
        <v>0</v>
      </c>
      <c r="X423" s="62">
        <f>$G423+$H423+$I423+IF(ISBLANK($E423),0,$F423*VLOOKUP($E423,'INFO_Materials recyclability'!$I$6:$M$14,4,0))</f>
        <v>0</v>
      </c>
      <c r="Y423" s="62">
        <f>$J423+$K423+$L423+$M423+$N423+$O423+$P423+$Q423+$R423+IF(ISBLANK($E423),0,$F423*(1-VLOOKUP($E423,'INFO_Materials recyclability'!$I$6:$M$14,4,0)))</f>
        <v>0</v>
      </c>
      <c r="Z423" s="62">
        <f>$G423+$H423+$I423+$J423+IF(ISBLANK($E423),0,$F423*VLOOKUP($E423,'INFO_Materials recyclability'!$I$6:$M$14,5,0))</f>
        <v>0</v>
      </c>
      <c r="AA423" s="62">
        <f>$K423+$L423+$M423+$N423+$O423+$P423+$Q423+$R423+IF(ISBLANK($E423),0,$F423*(1-VLOOKUP($E423,'INFO_Materials recyclability'!$I$6:$M$14,5,0)))</f>
        <v>0</v>
      </c>
    </row>
    <row r="424" spans="2:27" x14ac:dyDescent="0.35">
      <c r="B424" s="5"/>
      <c r="C424" s="5"/>
      <c r="D424" s="26"/>
      <c r="E424" s="51"/>
      <c r="F424" s="53"/>
      <c r="G424" s="49"/>
      <c r="H424" s="49"/>
      <c r="I424" s="49"/>
      <c r="J424" s="49"/>
      <c r="K424" s="49"/>
      <c r="L424" s="49"/>
      <c r="M424" s="49"/>
      <c r="N424" s="49"/>
      <c r="O424" s="49"/>
      <c r="P424" s="56"/>
      <c r="Q424" s="70"/>
      <c r="R424" s="61"/>
      <c r="T424" s="62">
        <f>$G424+$H424+$L424+IF(ISBLANK($E424),0,$F424*VLOOKUP($E424,'INFO_Materials recyclability'!$I$6:$M$14,2,0))</f>
        <v>0</v>
      </c>
      <c r="U424" s="62">
        <f>$I424+$J424+$K424+$M424+$N424+$O424+$P424+$Q424+$R424+IF(ISBLANK($E424),0,$F424*(1-VLOOKUP($E424,'INFO_Materials recyclability'!$I$6:$M$14,2,0)))</f>
        <v>0</v>
      </c>
      <c r="V424" s="62">
        <f>$G424+$H424+$K424+IF(ISBLANK($E424),0,$F424*VLOOKUP($E424,'INFO_Materials recyclability'!$I$6:$M$14,3,0))</f>
        <v>0</v>
      </c>
      <c r="W424" s="62">
        <f>$I424+$J424+$L424+$M424+$N424+$O424+$P424+$Q424+$R424+IF(ISBLANK($E424),0,$F424*(1-VLOOKUP($E424,'INFO_Materials recyclability'!$I$6:$M$14,3,0)))</f>
        <v>0</v>
      </c>
      <c r="X424" s="62">
        <f>$G424+$H424+$I424+IF(ISBLANK($E424),0,$F424*VLOOKUP($E424,'INFO_Materials recyclability'!$I$6:$M$14,4,0))</f>
        <v>0</v>
      </c>
      <c r="Y424" s="62">
        <f>$J424+$K424+$L424+$M424+$N424+$O424+$P424+$Q424+$R424+IF(ISBLANK($E424),0,$F424*(1-VLOOKUP($E424,'INFO_Materials recyclability'!$I$6:$M$14,4,0)))</f>
        <v>0</v>
      </c>
      <c r="Z424" s="62">
        <f>$G424+$H424+$I424+$J424+IF(ISBLANK($E424),0,$F424*VLOOKUP($E424,'INFO_Materials recyclability'!$I$6:$M$14,5,0))</f>
        <v>0</v>
      </c>
      <c r="AA424" s="62">
        <f>$K424+$L424+$M424+$N424+$O424+$P424+$Q424+$R424+IF(ISBLANK($E424),0,$F424*(1-VLOOKUP($E424,'INFO_Materials recyclability'!$I$6:$M$14,5,0)))</f>
        <v>0</v>
      </c>
    </row>
    <row r="425" spans="2:27" x14ac:dyDescent="0.35">
      <c r="B425" s="5"/>
      <c r="C425" s="5"/>
      <c r="D425" s="26"/>
      <c r="E425" s="51"/>
      <c r="F425" s="53"/>
      <c r="G425" s="49"/>
      <c r="H425" s="49"/>
      <c r="I425" s="49"/>
      <c r="J425" s="49"/>
      <c r="K425" s="49"/>
      <c r="L425" s="49"/>
      <c r="M425" s="49"/>
      <c r="N425" s="49"/>
      <c r="O425" s="49"/>
      <c r="P425" s="56"/>
      <c r="Q425" s="70"/>
      <c r="R425" s="61"/>
      <c r="T425" s="62">
        <f>$G425+$H425+$L425+IF(ISBLANK($E425),0,$F425*VLOOKUP($E425,'INFO_Materials recyclability'!$I$6:$M$14,2,0))</f>
        <v>0</v>
      </c>
      <c r="U425" s="62">
        <f>$I425+$J425+$K425+$M425+$N425+$O425+$P425+$Q425+$R425+IF(ISBLANK($E425),0,$F425*(1-VLOOKUP($E425,'INFO_Materials recyclability'!$I$6:$M$14,2,0)))</f>
        <v>0</v>
      </c>
      <c r="V425" s="62">
        <f>$G425+$H425+$K425+IF(ISBLANK($E425),0,$F425*VLOOKUP($E425,'INFO_Materials recyclability'!$I$6:$M$14,3,0))</f>
        <v>0</v>
      </c>
      <c r="W425" s="62">
        <f>$I425+$J425+$L425+$M425+$N425+$O425+$P425+$Q425+$R425+IF(ISBLANK($E425),0,$F425*(1-VLOOKUP($E425,'INFO_Materials recyclability'!$I$6:$M$14,3,0)))</f>
        <v>0</v>
      </c>
      <c r="X425" s="62">
        <f>$G425+$H425+$I425+IF(ISBLANK($E425),0,$F425*VLOOKUP($E425,'INFO_Materials recyclability'!$I$6:$M$14,4,0))</f>
        <v>0</v>
      </c>
      <c r="Y425" s="62">
        <f>$J425+$K425+$L425+$M425+$N425+$O425+$P425+$Q425+$R425+IF(ISBLANK($E425),0,$F425*(1-VLOOKUP($E425,'INFO_Materials recyclability'!$I$6:$M$14,4,0)))</f>
        <v>0</v>
      </c>
      <c r="Z425" s="62">
        <f>$G425+$H425+$I425+$J425+IF(ISBLANK($E425),0,$F425*VLOOKUP($E425,'INFO_Materials recyclability'!$I$6:$M$14,5,0))</f>
        <v>0</v>
      </c>
      <c r="AA425" s="62">
        <f>$K425+$L425+$M425+$N425+$O425+$P425+$Q425+$R425+IF(ISBLANK($E425),0,$F425*(1-VLOOKUP($E425,'INFO_Materials recyclability'!$I$6:$M$14,5,0)))</f>
        <v>0</v>
      </c>
    </row>
    <row r="426" spans="2:27" x14ac:dyDescent="0.35">
      <c r="B426" s="5"/>
      <c r="C426" s="5"/>
      <c r="D426" s="26"/>
      <c r="E426" s="51"/>
      <c r="F426" s="53"/>
      <c r="G426" s="49"/>
      <c r="H426" s="49"/>
      <c r="I426" s="49"/>
      <c r="J426" s="49"/>
      <c r="K426" s="49"/>
      <c r="L426" s="49"/>
      <c r="M426" s="49"/>
      <c r="N426" s="49"/>
      <c r="O426" s="49"/>
      <c r="P426" s="56"/>
      <c r="Q426" s="70"/>
      <c r="R426" s="61"/>
      <c r="T426" s="62">
        <f>$G426+$H426+$L426+IF(ISBLANK($E426),0,$F426*VLOOKUP($E426,'INFO_Materials recyclability'!$I$6:$M$14,2,0))</f>
        <v>0</v>
      </c>
      <c r="U426" s="62">
        <f>$I426+$J426+$K426+$M426+$N426+$O426+$P426+$Q426+$R426+IF(ISBLANK($E426),0,$F426*(1-VLOOKUP($E426,'INFO_Materials recyclability'!$I$6:$M$14,2,0)))</f>
        <v>0</v>
      </c>
      <c r="V426" s="62">
        <f>$G426+$H426+$K426+IF(ISBLANK($E426),0,$F426*VLOOKUP($E426,'INFO_Materials recyclability'!$I$6:$M$14,3,0))</f>
        <v>0</v>
      </c>
      <c r="W426" s="62">
        <f>$I426+$J426+$L426+$M426+$N426+$O426+$P426+$Q426+$R426+IF(ISBLANK($E426),0,$F426*(1-VLOOKUP($E426,'INFO_Materials recyclability'!$I$6:$M$14,3,0)))</f>
        <v>0</v>
      </c>
      <c r="X426" s="62">
        <f>$G426+$H426+$I426+IF(ISBLANK($E426),0,$F426*VLOOKUP($E426,'INFO_Materials recyclability'!$I$6:$M$14,4,0))</f>
        <v>0</v>
      </c>
      <c r="Y426" s="62">
        <f>$J426+$K426+$L426+$M426+$N426+$O426+$P426+$Q426+$R426+IF(ISBLANK($E426),0,$F426*(1-VLOOKUP($E426,'INFO_Materials recyclability'!$I$6:$M$14,4,0)))</f>
        <v>0</v>
      </c>
      <c r="Z426" s="62">
        <f>$G426+$H426+$I426+$J426+IF(ISBLANK($E426),0,$F426*VLOOKUP($E426,'INFO_Materials recyclability'!$I$6:$M$14,5,0))</f>
        <v>0</v>
      </c>
      <c r="AA426" s="62">
        <f>$K426+$L426+$M426+$N426+$O426+$P426+$Q426+$R426+IF(ISBLANK($E426),0,$F426*(1-VLOOKUP($E426,'INFO_Materials recyclability'!$I$6:$M$14,5,0)))</f>
        <v>0</v>
      </c>
    </row>
    <row r="427" spans="2:27" x14ac:dyDescent="0.35">
      <c r="B427" s="5"/>
      <c r="C427" s="5"/>
      <c r="D427" s="26"/>
      <c r="E427" s="51"/>
      <c r="F427" s="53"/>
      <c r="G427" s="49"/>
      <c r="H427" s="49"/>
      <c r="I427" s="49"/>
      <c r="J427" s="49"/>
      <c r="K427" s="49"/>
      <c r="L427" s="49"/>
      <c r="M427" s="49"/>
      <c r="N427" s="49"/>
      <c r="O427" s="49"/>
      <c r="P427" s="56"/>
      <c r="Q427" s="70"/>
      <c r="R427" s="61"/>
      <c r="T427" s="62">
        <f>$G427+$H427+$L427+IF(ISBLANK($E427),0,$F427*VLOOKUP($E427,'INFO_Materials recyclability'!$I$6:$M$14,2,0))</f>
        <v>0</v>
      </c>
      <c r="U427" s="62">
        <f>$I427+$J427+$K427+$M427+$N427+$O427+$P427+$Q427+$R427+IF(ISBLANK($E427),0,$F427*(1-VLOOKUP($E427,'INFO_Materials recyclability'!$I$6:$M$14,2,0)))</f>
        <v>0</v>
      </c>
      <c r="V427" s="62">
        <f>$G427+$H427+$K427+IF(ISBLANK($E427),0,$F427*VLOOKUP($E427,'INFO_Materials recyclability'!$I$6:$M$14,3,0))</f>
        <v>0</v>
      </c>
      <c r="W427" s="62">
        <f>$I427+$J427+$L427+$M427+$N427+$O427+$P427+$Q427+$R427+IF(ISBLANK($E427),0,$F427*(1-VLOOKUP($E427,'INFO_Materials recyclability'!$I$6:$M$14,3,0)))</f>
        <v>0</v>
      </c>
      <c r="X427" s="62">
        <f>$G427+$H427+$I427+IF(ISBLANK($E427),0,$F427*VLOOKUP($E427,'INFO_Materials recyclability'!$I$6:$M$14,4,0))</f>
        <v>0</v>
      </c>
      <c r="Y427" s="62">
        <f>$J427+$K427+$L427+$M427+$N427+$O427+$P427+$Q427+$R427+IF(ISBLANK($E427),0,$F427*(1-VLOOKUP($E427,'INFO_Materials recyclability'!$I$6:$M$14,4,0)))</f>
        <v>0</v>
      </c>
      <c r="Z427" s="62">
        <f>$G427+$H427+$I427+$J427+IF(ISBLANK($E427),0,$F427*VLOOKUP($E427,'INFO_Materials recyclability'!$I$6:$M$14,5,0))</f>
        <v>0</v>
      </c>
      <c r="AA427" s="62">
        <f>$K427+$L427+$M427+$N427+$O427+$P427+$Q427+$R427+IF(ISBLANK($E427),0,$F427*(1-VLOOKUP($E427,'INFO_Materials recyclability'!$I$6:$M$14,5,0)))</f>
        <v>0</v>
      </c>
    </row>
    <row r="428" spans="2:27" x14ac:dyDescent="0.35">
      <c r="B428" s="5"/>
      <c r="C428" s="5"/>
      <c r="D428" s="26"/>
      <c r="E428" s="51"/>
      <c r="F428" s="53"/>
      <c r="G428" s="49"/>
      <c r="H428" s="49"/>
      <c r="I428" s="49"/>
      <c r="J428" s="49"/>
      <c r="K428" s="49"/>
      <c r="L428" s="49"/>
      <c r="M428" s="49"/>
      <c r="N428" s="49"/>
      <c r="O428" s="49"/>
      <c r="P428" s="56"/>
      <c r="Q428" s="70"/>
      <c r="R428" s="61"/>
      <c r="T428" s="62">
        <f>$G428+$H428+$L428+IF(ISBLANK($E428),0,$F428*VLOOKUP($E428,'INFO_Materials recyclability'!$I$6:$M$14,2,0))</f>
        <v>0</v>
      </c>
      <c r="U428" s="62">
        <f>$I428+$J428+$K428+$M428+$N428+$O428+$P428+$Q428+$R428+IF(ISBLANK($E428),0,$F428*(1-VLOOKUP($E428,'INFO_Materials recyclability'!$I$6:$M$14,2,0)))</f>
        <v>0</v>
      </c>
      <c r="V428" s="62">
        <f>$G428+$H428+$K428+IF(ISBLANK($E428),0,$F428*VLOOKUP($E428,'INFO_Materials recyclability'!$I$6:$M$14,3,0))</f>
        <v>0</v>
      </c>
      <c r="W428" s="62">
        <f>$I428+$J428+$L428+$M428+$N428+$O428+$P428+$Q428+$R428+IF(ISBLANK($E428),0,$F428*(1-VLOOKUP($E428,'INFO_Materials recyclability'!$I$6:$M$14,3,0)))</f>
        <v>0</v>
      </c>
      <c r="X428" s="62">
        <f>$G428+$H428+$I428+IF(ISBLANK($E428),0,$F428*VLOOKUP($E428,'INFO_Materials recyclability'!$I$6:$M$14,4,0))</f>
        <v>0</v>
      </c>
      <c r="Y428" s="62">
        <f>$J428+$K428+$L428+$M428+$N428+$O428+$P428+$Q428+$R428+IF(ISBLANK($E428),0,$F428*(1-VLOOKUP($E428,'INFO_Materials recyclability'!$I$6:$M$14,4,0)))</f>
        <v>0</v>
      </c>
      <c r="Z428" s="62">
        <f>$G428+$H428+$I428+$J428+IF(ISBLANK($E428),0,$F428*VLOOKUP($E428,'INFO_Materials recyclability'!$I$6:$M$14,5,0))</f>
        <v>0</v>
      </c>
      <c r="AA428" s="62">
        <f>$K428+$L428+$M428+$N428+$O428+$P428+$Q428+$R428+IF(ISBLANK($E428),0,$F428*(1-VLOOKUP($E428,'INFO_Materials recyclability'!$I$6:$M$14,5,0)))</f>
        <v>0</v>
      </c>
    </row>
    <row r="429" spans="2:27" x14ac:dyDescent="0.35">
      <c r="B429" s="5"/>
      <c r="C429" s="5"/>
      <c r="D429" s="26"/>
      <c r="E429" s="51"/>
      <c r="F429" s="53"/>
      <c r="G429" s="49"/>
      <c r="H429" s="49"/>
      <c r="I429" s="49"/>
      <c r="J429" s="49"/>
      <c r="K429" s="49"/>
      <c r="L429" s="49"/>
      <c r="M429" s="49"/>
      <c r="N429" s="49"/>
      <c r="O429" s="49"/>
      <c r="P429" s="56"/>
      <c r="Q429" s="70"/>
      <c r="R429" s="61"/>
      <c r="T429" s="62">
        <f>$G429+$H429+$L429+IF(ISBLANK($E429),0,$F429*VLOOKUP($E429,'INFO_Materials recyclability'!$I$6:$M$14,2,0))</f>
        <v>0</v>
      </c>
      <c r="U429" s="62">
        <f>$I429+$J429+$K429+$M429+$N429+$O429+$P429+$Q429+$R429+IF(ISBLANK($E429),0,$F429*(1-VLOOKUP($E429,'INFO_Materials recyclability'!$I$6:$M$14,2,0)))</f>
        <v>0</v>
      </c>
      <c r="V429" s="62">
        <f>$G429+$H429+$K429+IF(ISBLANK($E429),0,$F429*VLOOKUP($E429,'INFO_Materials recyclability'!$I$6:$M$14,3,0))</f>
        <v>0</v>
      </c>
      <c r="W429" s="62">
        <f>$I429+$J429+$L429+$M429+$N429+$O429+$P429+$Q429+$R429+IF(ISBLANK($E429),0,$F429*(1-VLOOKUP($E429,'INFO_Materials recyclability'!$I$6:$M$14,3,0)))</f>
        <v>0</v>
      </c>
      <c r="X429" s="62">
        <f>$G429+$H429+$I429+IF(ISBLANK($E429),0,$F429*VLOOKUP($E429,'INFO_Materials recyclability'!$I$6:$M$14,4,0))</f>
        <v>0</v>
      </c>
      <c r="Y429" s="62">
        <f>$J429+$K429+$L429+$M429+$N429+$O429+$P429+$Q429+$R429+IF(ISBLANK($E429),0,$F429*(1-VLOOKUP($E429,'INFO_Materials recyclability'!$I$6:$M$14,4,0)))</f>
        <v>0</v>
      </c>
      <c r="Z429" s="62">
        <f>$G429+$H429+$I429+$J429+IF(ISBLANK($E429),0,$F429*VLOOKUP($E429,'INFO_Materials recyclability'!$I$6:$M$14,5,0))</f>
        <v>0</v>
      </c>
      <c r="AA429" s="62">
        <f>$K429+$L429+$M429+$N429+$O429+$P429+$Q429+$R429+IF(ISBLANK($E429),0,$F429*(1-VLOOKUP($E429,'INFO_Materials recyclability'!$I$6:$M$14,5,0)))</f>
        <v>0</v>
      </c>
    </row>
    <row r="430" spans="2:27" x14ac:dyDescent="0.35">
      <c r="B430" s="5"/>
      <c r="C430" s="5"/>
      <c r="D430" s="26"/>
      <c r="E430" s="51"/>
      <c r="F430" s="53"/>
      <c r="G430" s="49"/>
      <c r="H430" s="49"/>
      <c r="I430" s="49"/>
      <c r="J430" s="49"/>
      <c r="K430" s="49"/>
      <c r="L430" s="49"/>
      <c r="M430" s="49"/>
      <c r="N430" s="49"/>
      <c r="O430" s="49"/>
      <c r="P430" s="56"/>
      <c r="Q430" s="70"/>
      <c r="R430" s="61"/>
      <c r="T430" s="62">
        <f>$G430+$H430+$L430+IF(ISBLANK($E430),0,$F430*VLOOKUP($E430,'INFO_Materials recyclability'!$I$6:$M$14,2,0))</f>
        <v>0</v>
      </c>
      <c r="U430" s="62">
        <f>$I430+$J430+$K430+$M430+$N430+$O430+$P430+$Q430+$R430+IF(ISBLANK($E430),0,$F430*(1-VLOOKUP($E430,'INFO_Materials recyclability'!$I$6:$M$14,2,0)))</f>
        <v>0</v>
      </c>
      <c r="V430" s="62">
        <f>$G430+$H430+$K430+IF(ISBLANK($E430),0,$F430*VLOOKUP($E430,'INFO_Materials recyclability'!$I$6:$M$14,3,0))</f>
        <v>0</v>
      </c>
      <c r="W430" s="62">
        <f>$I430+$J430+$L430+$M430+$N430+$O430+$P430+$Q430+$R430+IF(ISBLANK($E430),0,$F430*(1-VLOOKUP($E430,'INFO_Materials recyclability'!$I$6:$M$14,3,0)))</f>
        <v>0</v>
      </c>
      <c r="X430" s="62">
        <f>$G430+$H430+$I430+IF(ISBLANK($E430),0,$F430*VLOOKUP($E430,'INFO_Materials recyclability'!$I$6:$M$14,4,0))</f>
        <v>0</v>
      </c>
      <c r="Y430" s="62">
        <f>$J430+$K430+$L430+$M430+$N430+$O430+$P430+$Q430+$R430+IF(ISBLANK($E430),0,$F430*(1-VLOOKUP($E430,'INFO_Materials recyclability'!$I$6:$M$14,4,0)))</f>
        <v>0</v>
      </c>
      <c r="Z430" s="62">
        <f>$G430+$H430+$I430+$J430+IF(ISBLANK($E430),0,$F430*VLOOKUP($E430,'INFO_Materials recyclability'!$I$6:$M$14,5,0))</f>
        <v>0</v>
      </c>
      <c r="AA430" s="62">
        <f>$K430+$L430+$M430+$N430+$O430+$P430+$Q430+$R430+IF(ISBLANK($E430),0,$F430*(1-VLOOKUP($E430,'INFO_Materials recyclability'!$I$6:$M$14,5,0)))</f>
        <v>0</v>
      </c>
    </row>
    <row r="431" spans="2:27" x14ac:dyDescent="0.35">
      <c r="B431" s="5"/>
      <c r="C431" s="5"/>
      <c r="D431" s="26"/>
      <c r="E431" s="51"/>
      <c r="F431" s="53"/>
      <c r="G431" s="49"/>
      <c r="H431" s="49"/>
      <c r="I431" s="49"/>
      <c r="J431" s="49"/>
      <c r="K431" s="49"/>
      <c r="L431" s="49"/>
      <c r="M431" s="49"/>
      <c r="N431" s="49"/>
      <c r="O431" s="49"/>
      <c r="P431" s="56"/>
      <c r="Q431" s="70"/>
      <c r="R431" s="61"/>
      <c r="T431" s="62">
        <f>$G431+$H431+$L431+IF(ISBLANK($E431),0,$F431*VLOOKUP($E431,'INFO_Materials recyclability'!$I$6:$M$14,2,0))</f>
        <v>0</v>
      </c>
      <c r="U431" s="62">
        <f>$I431+$J431+$K431+$M431+$N431+$O431+$P431+$Q431+$R431+IF(ISBLANK($E431),0,$F431*(1-VLOOKUP($E431,'INFO_Materials recyclability'!$I$6:$M$14,2,0)))</f>
        <v>0</v>
      </c>
      <c r="V431" s="62">
        <f>$G431+$H431+$K431+IF(ISBLANK($E431),0,$F431*VLOOKUP($E431,'INFO_Materials recyclability'!$I$6:$M$14,3,0))</f>
        <v>0</v>
      </c>
      <c r="W431" s="62">
        <f>$I431+$J431+$L431+$M431+$N431+$O431+$P431+$Q431+$R431+IF(ISBLANK($E431),0,$F431*(1-VLOOKUP($E431,'INFO_Materials recyclability'!$I$6:$M$14,3,0)))</f>
        <v>0</v>
      </c>
      <c r="X431" s="62">
        <f>$G431+$H431+$I431+IF(ISBLANK($E431),0,$F431*VLOOKUP($E431,'INFO_Materials recyclability'!$I$6:$M$14,4,0))</f>
        <v>0</v>
      </c>
      <c r="Y431" s="62">
        <f>$J431+$K431+$L431+$M431+$N431+$O431+$P431+$Q431+$R431+IF(ISBLANK($E431),0,$F431*(1-VLOOKUP($E431,'INFO_Materials recyclability'!$I$6:$M$14,4,0)))</f>
        <v>0</v>
      </c>
      <c r="Z431" s="62">
        <f>$G431+$H431+$I431+$J431+IF(ISBLANK($E431),0,$F431*VLOOKUP($E431,'INFO_Materials recyclability'!$I$6:$M$14,5,0))</f>
        <v>0</v>
      </c>
      <c r="AA431" s="62">
        <f>$K431+$L431+$M431+$N431+$O431+$P431+$Q431+$R431+IF(ISBLANK($E431),0,$F431*(1-VLOOKUP($E431,'INFO_Materials recyclability'!$I$6:$M$14,5,0)))</f>
        <v>0</v>
      </c>
    </row>
    <row r="432" spans="2:27" x14ac:dyDescent="0.35">
      <c r="B432" s="5"/>
      <c r="C432" s="5"/>
      <c r="D432" s="26"/>
      <c r="E432" s="51"/>
      <c r="F432" s="53"/>
      <c r="G432" s="49"/>
      <c r="H432" s="49"/>
      <c r="I432" s="49"/>
      <c r="J432" s="49"/>
      <c r="K432" s="49"/>
      <c r="L432" s="49"/>
      <c r="M432" s="49"/>
      <c r="N432" s="49"/>
      <c r="O432" s="49"/>
      <c r="P432" s="56"/>
      <c r="Q432" s="70"/>
      <c r="R432" s="61"/>
      <c r="T432" s="62">
        <f>$G432+$H432+$L432+IF(ISBLANK($E432),0,$F432*VLOOKUP($E432,'INFO_Materials recyclability'!$I$6:$M$14,2,0))</f>
        <v>0</v>
      </c>
      <c r="U432" s="62">
        <f>$I432+$J432+$K432+$M432+$N432+$O432+$P432+$Q432+$R432+IF(ISBLANK($E432),0,$F432*(1-VLOOKUP($E432,'INFO_Materials recyclability'!$I$6:$M$14,2,0)))</f>
        <v>0</v>
      </c>
      <c r="V432" s="62">
        <f>$G432+$H432+$K432+IF(ISBLANK($E432),0,$F432*VLOOKUP($E432,'INFO_Materials recyclability'!$I$6:$M$14,3,0))</f>
        <v>0</v>
      </c>
      <c r="W432" s="62">
        <f>$I432+$J432+$L432+$M432+$N432+$O432+$P432+$Q432+$R432+IF(ISBLANK($E432),0,$F432*(1-VLOOKUP($E432,'INFO_Materials recyclability'!$I$6:$M$14,3,0)))</f>
        <v>0</v>
      </c>
      <c r="X432" s="62">
        <f>$G432+$H432+$I432+IF(ISBLANK($E432),0,$F432*VLOOKUP($E432,'INFO_Materials recyclability'!$I$6:$M$14,4,0))</f>
        <v>0</v>
      </c>
      <c r="Y432" s="62">
        <f>$J432+$K432+$L432+$M432+$N432+$O432+$P432+$Q432+$R432+IF(ISBLANK($E432),0,$F432*(1-VLOOKUP($E432,'INFO_Materials recyclability'!$I$6:$M$14,4,0)))</f>
        <v>0</v>
      </c>
      <c r="Z432" s="62">
        <f>$G432+$H432+$I432+$J432+IF(ISBLANK($E432),0,$F432*VLOOKUP($E432,'INFO_Materials recyclability'!$I$6:$M$14,5,0))</f>
        <v>0</v>
      </c>
      <c r="AA432" s="62">
        <f>$K432+$L432+$M432+$N432+$O432+$P432+$Q432+$R432+IF(ISBLANK($E432),0,$F432*(1-VLOOKUP($E432,'INFO_Materials recyclability'!$I$6:$M$14,5,0)))</f>
        <v>0</v>
      </c>
    </row>
    <row r="433" spans="2:27" x14ac:dyDescent="0.35">
      <c r="B433" s="5"/>
      <c r="C433" s="5"/>
      <c r="D433" s="26"/>
      <c r="E433" s="51"/>
      <c r="F433" s="53"/>
      <c r="G433" s="49"/>
      <c r="H433" s="49"/>
      <c r="I433" s="49"/>
      <c r="J433" s="49"/>
      <c r="K433" s="49"/>
      <c r="L433" s="49"/>
      <c r="M433" s="49"/>
      <c r="N433" s="49"/>
      <c r="O433" s="49"/>
      <c r="P433" s="56"/>
      <c r="Q433" s="70"/>
      <c r="R433" s="61"/>
      <c r="T433" s="62">
        <f>$G433+$H433+$L433+IF(ISBLANK($E433),0,$F433*VLOOKUP($E433,'INFO_Materials recyclability'!$I$6:$M$14,2,0))</f>
        <v>0</v>
      </c>
      <c r="U433" s="62">
        <f>$I433+$J433+$K433+$M433+$N433+$O433+$P433+$Q433+$R433+IF(ISBLANK($E433),0,$F433*(1-VLOOKUP($E433,'INFO_Materials recyclability'!$I$6:$M$14,2,0)))</f>
        <v>0</v>
      </c>
      <c r="V433" s="62">
        <f>$G433+$H433+$K433+IF(ISBLANK($E433),0,$F433*VLOOKUP($E433,'INFO_Materials recyclability'!$I$6:$M$14,3,0))</f>
        <v>0</v>
      </c>
      <c r="W433" s="62">
        <f>$I433+$J433+$L433+$M433+$N433+$O433+$P433+$Q433+$R433+IF(ISBLANK($E433),0,$F433*(1-VLOOKUP($E433,'INFO_Materials recyclability'!$I$6:$M$14,3,0)))</f>
        <v>0</v>
      </c>
      <c r="X433" s="62">
        <f>$G433+$H433+$I433+IF(ISBLANK($E433),0,$F433*VLOOKUP($E433,'INFO_Materials recyclability'!$I$6:$M$14,4,0))</f>
        <v>0</v>
      </c>
      <c r="Y433" s="62">
        <f>$J433+$K433+$L433+$M433+$N433+$O433+$P433+$Q433+$R433+IF(ISBLANK($E433),0,$F433*(1-VLOOKUP($E433,'INFO_Materials recyclability'!$I$6:$M$14,4,0)))</f>
        <v>0</v>
      </c>
      <c r="Z433" s="62">
        <f>$G433+$H433+$I433+$J433+IF(ISBLANK($E433),0,$F433*VLOOKUP($E433,'INFO_Materials recyclability'!$I$6:$M$14,5,0))</f>
        <v>0</v>
      </c>
      <c r="AA433" s="62">
        <f>$K433+$L433+$M433+$N433+$O433+$P433+$Q433+$R433+IF(ISBLANK($E433),0,$F433*(1-VLOOKUP($E433,'INFO_Materials recyclability'!$I$6:$M$14,5,0)))</f>
        <v>0</v>
      </c>
    </row>
    <row r="434" spans="2:27" x14ac:dyDescent="0.35">
      <c r="B434" s="5"/>
      <c r="C434" s="5"/>
      <c r="D434" s="26"/>
      <c r="E434" s="51"/>
      <c r="F434" s="53"/>
      <c r="G434" s="49"/>
      <c r="H434" s="49"/>
      <c r="I434" s="49"/>
      <c r="J434" s="49"/>
      <c r="K434" s="49"/>
      <c r="L434" s="49"/>
      <c r="M434" s="49"/>
      <c r="N434" s="49"/>
      <c r="O434" s="49"/>
      <c r="P434" s="56"/>
      <c r="Q434" s="70"/>
      <c r="R434" s="61"/>
      <c r="T434" s="62">
        <f>$G434+$H434+$L434+IF(ISBLANK($E434),0,$F434*VLOOKUP($E434,'INFO_Materials recyclability'!$I$6:$M$14,2,0))</f>
        <v>0</v>
      </c>
      <c r="U434" s="62">
        <f>$I434+$J434+$K434+$M434+$N434+$O434+$P434+$Q434+$R434+IF(ISBLANK($E434),0,$F434*(1-VLOOKUP($E434,'INFO_Materials recyclability'!$I$6:$M$14,2,0)))</f>
        <v>0</v>
      </c>
      <c r="V434" s="62">
        <f>$G434+$H434+$K434+IF(ISBLANK($E434),0,$F434*VLOOKUP($E434,'INFO_Materials recyclability'!$I$6:$M$14,3,0))</f>
        <v>0</v>
      </c>
      <c r="W434" s="62">
        <f>$I434+$J434+$L434+$M434+$N434+$O434+$P434+$Q434+$R434+IF(ISBLANK($E434),0,$F434*(1-VLOOKUP($E434,'INFO_Materials recyclability'!$I$6:$M$14,3,0)))</f>
        <v>0</v>
      </c>
      <c r="X434" s="62">
        <f>$G434+$H434+$I434+IF(ISBLANK($E434),0,$F434*VLOOKUP($E434,'INFO_Materials recyclability'!$I$6:$M$14,4,0))</f>
        <v>0</v>
      </c>
      <c r="Y434" s="62">
        <f>$J434+$K434+$L434+$M434+$N434+$O434+$P434+$Q434+$R434+IF(ISBLANK($E434),0,$F434*(1-VLOOKUP($E434,'INFO_Materials recyclability'!$I$6:$M$14,4,0)))</f>
        <v>0</v>
      </c>
      <c r="Z434" s="62">
        <f>$G434+$H434+$I434+$J434+IF(ISBLANK($E434),0,$F434*VLOOKUP($E434,'INFO_Materials recyclability'!$I$6:$M$14,5,0))</f>
        <v>0</v>
      </c>
      <c r="AA434" s="62">
        <f>$K434+$L434+$M434+$N434+$O434+$P434+$Q434+$R434+IF(ISBLANK($E434),0,$F434*(1-VLOOKUP($E434,'INFO_Materials recyclability'!$I$6:$M$14,5,0)))</f>
        <v>0</v>
      </c>
    </row>
    <row r="435" spans="2:27" x14ac:dyDescent="0.35">
      <c r="B435" s="5"/>
      <c r="C435" s="5"/>
      <c r="D435" s="26"/>
      <c r="E435" s="51"/>
      <c r="F435" s="53"/>
      <c r="G435" s="49"/>
      <c r="H435" s="49"/>
      <c r="I435" s="49"/>
      <c r="J435" s="49"/>
      <c r="K435" s="49"/>
      <c r="L435" s="49"/>
      <c r="M435" s="49"/>
      <c r="N435" s="49"/>
      <c r="O435" s="49"/>
      <c r="P435" s="56"/>
      <c r="Q435" s="70"/>
      <c r="R435" s="61"/>
      <c r="T435" s="62">
        <f>$G435+$H435+$L435+IF(ISBLANK($E435),0,$F435*VLOOKUP($E435,'INFO_Materials recyclability'!$I$6:$M$14,2,0))</f>
        <v>0</v>
      </c>
      <c r="U435" s="62">
        <f>$I435+$J435+$K435+$M435+$N435+$O435+$P435+$Q435+$R435+IF(ISBLANK($E435),0,$F435*(1-VLOOKUP($E435,'INFO_Materials recyclability'!$I$6:$M$14,2,0)))</f>
        <v>0</v>
      </c>
      <c r="V435" s="62">
        <f>$G435+$H435+$K435+IF(ISBLANK($E435),0,$F435*VLOOKUP($E435,'INFO_Materials recyclability'!$I$6:$M$14,3,0))</f>
        <v>0</v>
      </c>
      <c r="W435" s="62">
        <f>$I435+$J435+$L435+$M435+$N435+$O435+$P435+$Q435+$R435+IF(ISBLANK($E435),0,$F435*(1-VLOOKUP($E435,'INFO_Materials recyclability'!$I$6:$M$14,3,0)))</f>
        <v>0</v>
      </c>
      <c r="X435" s="62">
        <f>$G435+$H435+$I435+IF(ISBLANK($E435),0,$F435*VLOOKUP($E435,'INFO_Materials recyclability'!$I$6:$M$14,4,0))</f>
        <v>0</v>
      </c>
      <c r="Y435" s="62">
        <f>$J435+$K435+$L435+$M435+$N435+$O435+$P435+$Q435+$R435+IF(ISBLANK($E435),0,$F435*(1-VLOOKUP($E435,'INFO_Materials recyclability'!$I$6:$M$14,4,0)))</f>
        <v>0</v>
      </c>
      <c r="Z435" s="62">
        <f>$G435+$H435+$I435+$J435+IF(ISBLANK($E435),0,$F435*VLOOKUP($E435,'INFO_Materials recyclability'!$I$6:$M$14,5,0))</f>
        <v>0</v>
      </c>
      <c r="AA435" s="62">
        <f>$K435+$L435+$M435+$N435+$O435+$P435+$Q435+$R435+IF(ISBLANK($E435),0,$F435*(1-VLOOKUP($E435,'INFO_Materials recyclability'!$I$6:$M$14,5,0)))</f>
        <v>0</v>
      </c>
    </row>
    <row r="436" spans="2:27" x14ac:dyDescent="0.35">
      <c r="B436" s="5"/>
      <c r="C436" s="5"/>
      <c r="D436" s="26"/>
      <c r="E436" s="51"/>
      <c r="F436" s="53"/>
      <c r="G436" s="49"/>
      <c r="H436" s="49"/>
      <c r="I436" s="49"/>
      <c r="J436" s="49"/>
      <c r="K436" s="49"/>
      <c r="L436" s="49"/>
      <c r="M436" s="49"/>
      <c r="N436" s="49"/>
      <c r="O436" s="49"/>
      <c r="P436" s="56"/>
      <c r="Q436" s="70"/>
      <c r="R436" s="61"/>
      <c r="T436" s="62">
        <f>$G436+$H436+$L436+IF(ISBLANK($E436),0,$F436*VLOOKUP($E436,'INFO_Materials recyclability'!$I$6:$M$14,2,0))</f>
        <v>0</v>
      </c>
      <c r="U436" s="62">
        <f>$I436+$J436+$K436+$M436+$N436+$O436+$P436+$Q436+$R436+IF(ISBLANK($E436),0,$F436*(1-VLOOKUP($E436,'INFO_Materials recyclability'!$I$6:$M$14,2,0)))</f>
        <v>0</v>
      </c>
      <c r="V436" s="62">
        <f>$G436+$H436+$K436+IF(ISBLANK($E436),0,$F436*VLOOKUP($E436,'INFO_Materials recyclability'!$I$6:$M$14,3,0))</f>
        <v>0</v>
      </c>
      <c r="W436" s="62">
        <f>$I436+$J436+$L436+$M436+$N436+$O436+$P436+$Q436+$R436+IF(ISBLANK($E436),0,$F436*(1-VLOOKUP($E436,'INFO_Materials recyclability'!$I$6:$M$14,3,0)))</f>
        <v>0</v>
      </c>
      <c r="X436" s="62">
        <f>$G436+$H436+$I436+IF(ISBLANK($E436),0,$F436*VLOOKUP($E436,'INFO_Materials recyclability'!$I$6:$M$14,4,0))</f>
        <v>0</v>
      </c>
      <c r="Y436" s="62">
        <f>$J436+$K436+$L436+$M436+$N436+$O436+$P436+$Q436+$R436+IF(ISBLANK($E436),0,$F436*(1-VLOOKUP($E436,'INFO_Materials recyclability'!$I$6:$M$14,4,0)))</f>
        <v>0</v>
      </c>
      <c r="Z436" s="62">
        <f>$G436+$H436+$I436+$J436+IF(ISBLANK($E436),0,$F436*VLOOKUP($E436,'INFO_Materials recyclability'!$I$6:$M$14,5,0))</f>
        <v>0</v>
      </c>
      <c r="AA436" s="62">
        <f>$K436+$L436+$M436+$N436+$O436+$P436+$Q436+$R436+IF(ISBLANK($E436),0,$F436*(1-VLOOKUP($E436,'INFO_Materials recyclability'!$I$6:$M$14,5,0)))</f>
        <v>0</v>
      </c>
    </row>
    <row r="437" spans="2:27" x14ac:dyDescent="0.35">
      <c r="B437" s="5"/>
      <c r="C437" s="5"/>
      <c r="D437" s="26"/>
      <c r="E437" s="51"/>
      <c r="F437" s="53"/>
      <c r="G437" s="49"/>
      <c r="H437" s="49"/>
      <c r="I437" s="49"/>
      <c r="J437" s="49"/>
      <c r="K437" s="49"/>
      <c r="L437" s="49"/>
      <c r="M437" s="49"/>
      <c r="N437" s="49"/>
      <c r="O437" s="49"/>
      <c r="P437" s="56"/>
      <c r="Q437" s="70"/>
      <c r="R437" s="61"/>
      <c r="T437" s="62">
        <f>$G437+$H437+$L437+IF(ISBLANK($E437),0,$F437*VLOOKUP($E437,'INFO_Materials recyclability'!$I$6:$M$14,2,0))</f>
        <v>0</v>
      </c>
      <c r="U437" s="62">
        <f>$I437+$J437+$K437+$M437+$N437+$O437+$P437+$Q437+$R437+IF(ISBLANK($E437),0,$F437*(1-VLOOKUP($E437,'INFO_Materials recyclability'!$I$6:$M$14,2,0)))</f>
        <v>0</v>
      </c>
      <c r="V437" s="62">
        <f>$G437+$H437+$K437+IF(ISBLANK($E437),0,$F437*VLOOKUP($E437,'INFO_Materials recyclability'!$I$6:$M$14,3,0))</f>
        <v>0</v>
      </c>
      <c r="W437" s="62">
        <f>$I437+$J437+$L437+$M437+$N437+$O437+$P437+$Q437+$R437+IF(ISBLANK($E437),0,$F437*(1-VLOOKUP($E437,'INFO_Materials recyclability'!$I$6:$M$14,3,0)))</f>
        <v>0</v>
      </c>
      <c r="X437" s="62">
        <f>$G437+$H437+$I437+IF(ISBLANK($E437),0,$F437*VLOOKUP($E437,'INFO_Materials recyclability'!$I$6:$M$14,4,0))</f>
        <v>0</v>
      </c>
      <c r="Y437" s="62">
        <f>$J437+$K437+$L437+$M437+$N437+$O437+$P437+$Q437+$R437+IF(ISBLANK($E437),0,$F437*(1-VLOOKUP($E437,'INFO_Materials recyclability'!$I$6:$M$14,4,0)))</f>
        <v>0</v>
      </c>
      <c r="Z437" s="62">
        <f>$G437+$H437+$I437+$J437+IF(ISBLANK($E437),0,$F437*VLOOKUP($E437,'INFO_Materials recyclability'!$I$6:$M$14,5,0))</f>
        <v>0</v>
      </c>
      <c r="AA437" s="62">
        <f>$K437+$L437+$M437+$N437+$O437+$P437+$Q437+$R437+IF(ISBLANK($E437),0,$F437*(1-VLOOKUP($E437,'INFO_Materials recyclability'!$I$6:$M$14,5,0)))</f>
        <v>0</v>
      </c>
    </row>
    <row r="438" spans="2:27" x14ac:dyDescent="0.35">
      <c r="B438" s="5"/>
      <c r="C438" s="5"/>
      <c r="D438" s="26"/>
      <c r="E438" s="51"/>
      <c r="F438" s="53"/>
      <c r="G438" s="49"/>
      <c r="H438" s="49"/>
      <c r="I438" s="49"/>
      <c r="J438" s="49"/>
      <c r="K438" s="49"/>
      <c r="L438" s="49"/>
      <c r="M438" s="49"/>
      <c r="N438" s="49"/>
      <c r="O438" s="49"/>
      <c r="P438" s="56"/>
      <c r="Q438" s="70"/>
      <c r="R438" s="61"/>
      <c r="T438" s="62">
        <f>$G438+$H438+$L438+IF(ISBLANK($E438),0,$F438*VLOOKUP($E438,'INFO_Materials recyclability'!$I$6:$M$14,2,0))</f>
        <v>0</v>
      </c>
      <c r="U438" s="62">
        <f>$I438+$J438+$K438+$M438+$N438+$O438+$P438+$Q438+$R438+IF(ISBLANK($E438),0,$F438*(1-VLOOKUP($E438,'INFO_Materials recyclability'!$I$6:$M$14,2,0)))</f>
        <v>0</v>
      </c>
      <c r="V438" s="62">
        <f>$G438+$H438+$K438+IF(ISBLANK($E438),0,$F438*VLOOKUP($E438,'INFO_Materials recyclability'!$I$6:$M$14,3,0))</f>
        <v>0</v>
      </c>
      <c r="W438" s="62">
        <f>$I438+$J438+$L438+$M438+$N438+$O438+$P438+$Q438+$R438+IF(ISBLANK($E438),0,$F438*(1-VLOOKUP($E438,'INFO_Materials recyclability'!$I$6:$M$14,3,0)))</f>
        <v>0</v>
      </c>
      <c r="X438" s="62">
        <f>$G438+$H438+$I438+IF(ISBLANK($E438),0,$F438*VLOOKUP($E438,'INFO_Materials recyclability'!$I$6:$M$14,4,0))</f>
        <v>0</v>
      </c>
      <c r="Y438" s="62">
        <f>$J438+$K438+$L438+$M438+$N438+$O438+$P438+$Q438+$R438+IF(ISBLANK($E438),0,$F438*(1-VLOOKUP($E438,'INFO_Materials recyclability'!$I$6:$M$14,4,0)))</f>
        <v>0</v>
      </c>
      <c r="Z438" s="62">
        <f>$G438+$H438+$I438+$J438+IF(ISBLANK($E438),0,$F438*VLOOKUP($E438,'INFO_Materials recyclability'!$I$6:$M$14,5,0))</f>
        <v>0</v>
      </c>
      <c r="AA438" s="62">
        <f>$K438+$L438+$M438+$N438+$O438+$P438+$Q438+$R438+IF(ISBLANK($E438),0,$F438*(1-VLOOKUP($E438,'INFO_Materials recyclability'!$I$6:$M$14,5,0)))</f>
        <v>0</v>
      </c>
    </row>
    <row r="439" spans="2:27" x14ac:dyDescent="0.35">
      <c r="B439" s="5"/>
      <c r="C439" s="5"/>
      <c r="D439" s="26"/>
      <c r="E439" s="51"/>
      <c r="F439" s="53"/>
      <c r="G439" s="49"/>
      <c r="H439" s="49"/>
      <c r="I439" s="49"/>
      <c r="J439" s="49"/>
      <c r="K439" s="49"/>
      <c r="L439" s="49"/>
      <c r="M439" s="49"/>
      <c r="N439" s="49"/>
      <c r="O439" s="49"/>
      <c r="P439" s="56"/>
      <c r="Q439" s="70"/>
      <c r="R439" s="61"/>
      <c r="T439" s="62">
        <f>$G439+$H439+$L439+IF(ISBLANK($E439),0,$F439*VLOOKUP($E439,'INFO_Materials recyclability'!$I$6:$M$14,2,0))</f>
        <v>0</v>
      </c>
      <c r="U439" s="62">
        <f>$I439+$J439+$K439+$M439+$N439+$O439+$P439+$Q439+$R439+IF(ISBLANK($E439),0,$F439*(1-VLOOKUP($E439,'INFO_Materials recyclability'!$I$6:$M$14,2,0)))</f>
        <v>0</v>
      </c>
      <c r="V439" s="62">
        <f>$G439+$H439+$K439+IF(ISBLANK($E439),0,$F439*VLOOKUP($E439,'INFO_Materials recyclability'!$I$6:$M$14,3,0))</f>
        <v>0</v>
      </c>
      <c r="W439" s="62">
        <f>$I439+$J439+$L439+$M439+$N439+$O439+$P439+$Q439+$R439+IF(ISBLANK($E439),0,$F439*(1-VLOOKUP($E439,'INFO_Materials recyclability'!$I$6:$M$14,3,0)))</f>
        <v>0</v>
      </c>
      <c r="X439" s="62">
        <f>$G439+$H439+$I439+IF(ISBLANK($E439),0,$F439*VLOOKUP($E439,'INFO_Materials recyclability'!$I$6:$M$14,4,0))</f>
        <v>0</v>
      </c>
      <c r="Y439" s="62">
        <f>$J439+$K439+$L439+$M439+$N439+$O439+$P439+$Q439+$R439+IF(ISBLANK($E439),0,$F439*(1-VLOOKUP($E439,'INFO_Materials recyclability'!$I$6:$M$14,4,0)))</f>
        <v>0</v>
      </c>
      <c r="Z439" s="62">
        <f>$G439+$H439+$I439+$J439+IF(ISBLANK($E439),0,$F439*VLOOKUP($E439,'INFO_Materials recyclability'!$I$6:$M$14,5,0))</f>
        <v>0</v>
      </c>
      <c r="AA439" s="62">
        <f>$K439+$L439+$M439+$N439+$O439+$P439+$Q439+$R439+IF(ISBLANK($E439),0,$F439*(1-VLOOKUP($E439,'INFO_Materials recyclability'!$I$6:$M$14,5,0)))</f>
        <v>0</v>
      </c>
    </row>
    <row r="440" spans="2:27" x14ac:dyDescent="0.35">
      <c r="B440" s="5"/>
      <c r="C440" s="5"/>
      <c r="D440" s="26"/>
      <c r="E440" s="51"/>
      <c r="F440" s="53"/>
      <c r="G440" s="49"/>
      <c r="H440" s="49"/>
      <c r="I440" s="49"/>
      <c r="J440" s="49"/>
      <c r="K440" s="49"/>
      <c r="L440" s="49"/>
      <c r="M440" s="49"/>
      <c r="N440" s="49"/>
      <c r="O440" s="49"/>
      <c r="P440" s="56"/>
      <c r="Q440" s="70"/>
      <c r="R440" s="61"/>
      <c r="T440" s="62">
        <f>$G440+$H440+$L440+IF(ISBLANK($E440),0,$F440*VLOOKUP($E440,'INFO_Materials recyclability'!$I$6:$M$14,2,0))</f>
        <v>0</v>
      </c>
      <c r="U440" s="62">
        <f>$I440+$J440+$K440+$M440+$N440+$O440+$P440+$Q440+$R440+IF(ISBLANK($E440),0,$F440*(1-VLOOKUP($E440,'INFO_Materials recyclability'!$I$6:$M$14,2,0)))</f>
        <v>0</v>
      </c>
      <c r="V440" s="62">
        <f>$G440+$H440+$K440+IF(ISBLANK($E440),0,$F440*VLOOKUP($E440,'INFO_Materials recyclability'!$I$6:$M$14,3,0))</f>
        <v>0</v>
      </c>
      <c r="W440" s="62">
        <f>$I440+$J440+$L440+$M440+$N440+$O440+$P440+$Q440+$R440+IF(ISBLANK($E440),0,$F440*(1-VLOOKUP($E440,'INFO_Materials recyclability'!$I$6:$M$14,3,0)))</f>
        <v>0</v>
      </c>
      <c r="X440" s="62">
        <f>$G440+$H440+$I440+IF(ISBLANK($E440),0,$F440*VLOOKUP($E440,'INFO_Materials recyclability'!$I$6:$M$14,4,0))</f>
        <v>0</v>
      </c>
      <c r="Y440" s="62">
        <f>$J440+$K440+$L440+$M440+$N440+$O440+$P440+$Q440+$R440+IF(ISBLANK($E440),0,$F440*(1-VLOOKUP($E440,'INFO_Materials recyclability'!$I$6:$M$14,4,0)))</f>
        <v>0</v>
      </c>
      <c r="Z440" s="62">
        <f>$G440+$H440+$I440+$J440+IF(ISBLANK($E440),0,$F440*VLOOKUP($E440,'INFO_Materials recyclability'!$I$6:$M$14,5,0))</f>
        <v>0</v>
      </c>
      <c r="AA440" s="62">
        <f>$K440+$L440+$M440+$N440+$O440+$P440+$Q440+$R440+IF(ISBLANK($E440),0,$F440*(1-VLOOKUP($E440,'INFO_Materials recyclability'!$I$6:$M$14,5,0)))</f>
        <v>0</v>
      </c>
    </row>
    <row r="441" spans="2:27" x14ac:dyDescent="0.35">
      <c r="B441" s="5"/>
      <c r="C441" s="5"/>
      <c r="D441" s="26"/>
      <c r="E441" s="51"/>
      <c r="F441" s="53"/>
      <c r="G441" s="49"/>
      <c r="H441" s="49"/>
      <c r="I441" s="49"/>
      <c r="J441" s="49"/>
      <c r="K441" s="49"/>
      <c r="L441" s="49"/>
      <c r="M441" s="49"/>
      <c r="N441" s="49"/>
      <c r="O441" s="49"/>
      <c r="P441" s="56"/>
      <c r="Q441" s="70"/>
      <c r="R441" s="61"/>
      <c r="T441" s="62">
        <f>$G441+$H441+$L441+IF(ISBLANK($E441),0,$F441*VLOOKUP($E441,'INFO_Materials recyclability'!$I$6:$M$14,2,0))</f>
        <v>0</v>
      </c>
      <c r="U441" s="62">
        <f>$I441+$J441+$K441+$M441+$N441+$O441+$P441+$Q441+$R441+IF(ISBLANK($E441),0,$F441*(1-VLOOKUP($E441,'INFO_Materials recyclability'!$I$6:$M$14,2,0)))</f>
        <v>0</v>
      </c>
      <c r="V441" s="62">
        <f>$G441+$H441+$K441+IF(ISBLANK($E441),0,$F441*VLOOKUP($E441,'INFO_Materials recyclability'!$I$6:$M$14,3,0))</f>
        <v>0</v>
      </c>
      <c r="W441" s="62">
        <f>$I441+$J441+$L441+$M441+$N441+$O441+$P441+$Q441+$R441+IF(ISBLANK($E441),0,$F441*(1-VLOOKUP($E441,'INFO_Materials recyclability'!$I$6:$M$14,3,0)))</f>
        <v>0</v>
      </c>
      <c r="X441" s="62">
        <f>$G441+$H441+$I441+IF(ISBLANK($E441),0,$F441*VLOOKUP($E441,'INFO_Materials recyclability'!$I$6:$M$14,4,0))</f>
        <v>0</v>
      </c>
      <c r="Y441" s="62">
        <f>$J441+$K441+$L441+$M441+$N441+$O441+$P441+$Q441+$R441+IF(ISBLANK($E441),0,$F441*(1-VLOOKUP($E441,'INFO_Materials recyclability'!$I$6:$M$14,4,0)))</f>
        <v>0</v>
      </c>
      <c r="Z441" s="62">
        <f>$G441+$H441+$I441+$J441+IF(ISBLANK($E441),0,$F441*VLOOKUP($E441,'INFO_Materials recyclability'!$I$6:$M$14,5,0))</f>
        <v>0</v>
      </c>
      <c r="AA441" s="62">
        <f>$K441+$L441+$M441+$N441+$O441+$P441+$Q441+$R441+IF(ISBLANK($E441),0,$F441*(1-VLOOKUP($E441,'INFO_Materials recyclability'!$I$6:$M$14,5,0)))</f>
        <v>0</v>
      </c>
    </row>
    <row r="442" spans="2:27" x14ac:dyDescent="0.35">
      <c r="B442" s="5"/>
      <c r="C442" s="5"/>
      <c r="D442" s="26"/>
      <c r="E442" s="51"/>
      <c r="F442" s="53"/>
      <c r="G442" s="49"/>
      <c r="H442" s="49"/>
      <c r="I442" s="49"/>
      <c r="J442" s="49"/>
      <c r="K442" s="49"/>
      <c r="L442" s="49"/>
      <c r="M442" s="49"/>
      <c r="N442" s="49"/>
      <c r="O442" s="49"/>
      <c r="P442" s="56"/>
      <c r="Q442" s="70"/>
      <c r="R442" s="61"/>
      <c r="T442" s="62">
        <f>$G442+$H442+$L442+IF(ISBLANK($E442),0,$F442*VLOOKUP($E442,'INFO_Materials recyclability'!$I$6:$M$14,2,0))</f>
        <v>0</v>
      </c>
      <c r="U442" s="62">
        <f>$I442+$J442+$K442+$M442+$N442+$O442+$P442+$Q442+$R442+IF(ISBLANK($E442),0,$F442*(1-VLOOKUP($E442,'INFO_Materials recyclability'!$I$6:$M$14,2,0)))</f>
        <v>0</v>
      </c>
      <c r="V442" s="62">
        <f>$G442+$H442+$K442+IF(ISBLANK($E442),0,$F442*VLOOKUP($E442,'INFO_Materials recyclability'!$I$6:$M$14,3,0))</f>
        <v>0</v>
      </c>
      <c r="W442" s="62">
        <f>$I442+$J442+$L442+$M442+$N442+$O442+$P442+$Q442+$R442+IF(ISBLANK($E442),0,$F442*(1-VLOOKUP($E442,'INFO_Materials recyclability'!$I$6:$M$14,3,0)))</f>
        <v>0</v>
      </c>
      <c r="X442" s="62">
        <f>$G442+$H442+$I442+IF(ISBLANK($E442),0,$F442*VLOOKUP($E442,'INFO_Materials recyclability'!$I$6:$M$14,4,0))</f>
        <v>0</v>
      </c>
      <c r="Y442" s="62">
        <f>$J442+$K442+$L442+$M442+$N442+$O442+$P442+$Q442+$R442+IF(ISBLANK($E442),0,$F442*(1-VLOOKUP($E442,'INFO_Materials recyclability'!$I$6:$M$14,4,0)))</f>
        <v>0</v>
      </c>
      <c r="Z442" s="62">
        <f>$G442+$H442+$I442+$J442+IF(ISBLANK($E442),0,$F442*VLOOKUP($E442,'INFO_Materials recyclability'!$I$6:$M$14,5,0))</f>
        <v>0</v>
      </c>
      <c r="AA442" s="62">
        <f>$K442+$L442+$M442+$N442+$O442+$P442+$Q442+$R442+IF(ISBLANK($E442),0,$F442*(1-VLOOKUP($E442,'INFO_Materials recyclability'!$I$6:$M$14,5,0)))</f>
        <v>0</v>
      </c>
    </row>
    <row r="443" spans="2:27" x14ac:dyDescent="0.35">
      <c r="B443" s="5"/>
      <c r="C443" s="5"/>
      <c r="D443" s="26"/>
      <c r="E443" s="51"/>
      <c r="F443" s="53"/>
      <c r="G443" s="49"/>
      <c r="H443" s="49"/>
      <c r="I443" s="49"/>
      <c r="J443" s="49"/>
      <c r="K443" s="49"/>
      <c r="L443" s="49"/>
      <c r="M443" s="49"/>
      <c r="N443" s="49"/>
      <c r="O443" s="49"/>
      <c r="P443" s="56"/>
      <c r="Q443" s="70"/>
      <c r="R443" s="61"/>
      <c r="T443" s="62">
        <f>$G443+$H443+$L443+IF(ISBLANK($E443),0,$F443*VLOOKUP($E443,'INFO_Materials recyclability'!$I$6:$M$14,2,0))</f>
        <v>0</v>
      </c>
      <c r="U443" s="62">
        <f>$I443+$J443+$K443+$M443+$N443+$O443+$P443+$Q443+$R443+IF(ISBLANK($E443),0,$F443*(1-VLOOKUP($E443,'INFO_Materials recyclability'!$I$6:$M$14,2,0)))</f>
        <v>0</v>
      </c>
      <c r="V443" s="62">
        <f>$G443+$H443+$K443+IF(ISBLANK($E443),0,$F443*VLOOKUP($E443,'INFO_Materials recyclability'!$I$6:$M$14,3,0))</f>
        <v>0</v>
      </c>
      <c r="W443" s="62">
        <f>$I443+$J443+$L443+$M443+$N443+$O443+$P443+$Q443+$R443+IF(ISBLANK($E443),0,$F443*(1-VLOOKUP($E443,'INFO_Materials recyclability'!$I$6:$M$14,3,0)))</f>
        <v>0</v>
      </c>
      <c r="X443" s="62">
        <f>$G443+$H443+$I443+IF(ISBLANK($E443),0,$F443*VLOOKUP($E443,'INFO_Materials recyclability'!$I$6:$M$14,4,0))</f>
        <v>0</v>
      </c>
      <c r="Y443" s="62">
        <f>$J443+$K443+$L443+$M443+$N443+$O443+$P443+$Q443+$R443+IF(ISBLANK($E443),0,$F443*(1-VLOOKUP($E443,'INFO_Materials recyclability'!$I$6:$M$14,4,0)))</f>
        <v>0</v>
      </c>
      <c r="Z443" s="62">
        <f>$G443+$H443+$I443+$J443+IF(ISBLANK($E443),0,$F443*VLOOKUP($E443,'INFO_Materials recyclability'!$I$6:$M$14,5,0))</f>
        <v>0</v>
      </c>
      <c r="AA443" s="62">
        <f>$K443+$L443+$M443+$N443+$O443+$P443+$Q443+$R443+IF(ISBLANK($E443),0,$F443*(1-VLOOKUP($E443,'INFO_Materials recyclability'!$I$6:$M$14,5,0)))</f>
        <v>0</v>
      </c>
    </row>
    <row r="444" spans="2:27" x14ac:dyDescent="0.35">
      <c r="B444" s="5"/>
      <c r="C444" s="5"/>
      <c r="D444" s="26"/>
      <c r="E444" s="51"/>
      <c r="F444" s="53"/>
      <c r="G444" s="49"/>
      <c r="H444" s="49"/>
      <c r="I444" s="49"/>
      <c r="J444" s="49"/>
      <c r="K444" s="49"/>
      <c r="L444" s="49"/>
      <c r="M444" s="49"/>
      <c r="N444" s="49"/>
      <c r="O444" s="49"/>
      <c r="P444" s="56"/>
      <c r="Q444" s="70"/>
      <c r="R444" s="61"/>
      <c r="T444" s="62">
        <f>$G444+$H444+$L444+IF(ISBLANK($E444),0,$F444*VLOOKUP($E444,'INFO_Materials recyclability'!$I$6:$M$14,2,0))</f>
        <v>0</v>
      </c>
      <c r="U444" s="62">
        <f>$I444+$J444+$K444+$M444+$N444+$O444+$P444+$Q444+$R444+IF(ISBLANK($E444),0,$F444*(1-VLOOKUP($E444,'INFO_Materials recyclability'!$I$6:$M$14,2,0)))</f>
        <v>0</v>
      </c>
      <c r="V444" s="62">
        <f>$G444+$H444+$K444+IF(ISBLANK($E444),0,$F444*VLOOKUP($E444,'INFO_Materials recyclability'!$I$6:$M$14,3,0))</f>
        <v>0</v>
      </c>
      <c r="W444" s="62">
        <f>$I444+$J444+$L444+$M444+$N444+$O444+$P444+$Q444+$R444+IF(ISBLANK($E444),0,$F444*(1-VLOOKUP($E444,'INFO_Materials recyclability'!$I$6:$M$14,3,0)))</f>
        <v>0</v>
      </c>
      <c r="X444" s="62">
        <f>$G444+$H444+$I444+IF(ISBLANK($E444),0,$F444*VLOOKUP($E444,'INFO_Materials recyclability'!$I$6:$M$14,4,0))</f>
        <v>0</v>
      </c>
      <c r="Y444" s="62">
        <f>$J444+$K444+$L444+$M444+$N444+$O444+$P444+$Q444+$R444+IF(ISBLANK($E444),0,$F444*(1-VLOOKUP($E444,'INFO_Materials recyclability'!$I$6:$M$14,4,0)))</f>
        <v>0</v>
      </c>
      <c r="Z444" s="62">
        <f>$G444+$H444+$I444+$J444+IF(ISBLANK($E444),0,$F444*VLOOKUP($E444,'INFO_Materials recyclability'!$I$6:$M$14,5,0))</f>
        <v>0</v>
      </c>
      <c r="AA444" s="62">
        <f>$K444+$L444+$M444+$N444+$O444+$P444+$Q444+$R444+IF(ISBLANK($E444),0,$F444*(1-VLOOKUP($E444,'INFO_Materials recyclability'!$I$6:$M$14,5,0)))</f>
        <v>0</v>
      </c>
    </row>
    <row r="445" spans="2:27" x14ac:dyDescent="0.35">
      <c r="B445" s="5"/>
      <c r="C445" s="5"/>
      <c r="D445" s="26"/>
      <c r="E445" s="51"/>
      <c r="F445" s="53"/>
      <c r="G445" s="49"/>
      <c r="H445" s="49"/>
      <c r="I445" s="49"/>
      <c r="J445" s="49"/>
      <c r="K445" s="49"/>
      <c r="L445" s="49"/>
      <c r="M445" s="49"/>
      <c r="N445" s="49"/>
      <c r="O445" s="49"/>
      <c r="P445" s="56"/>
      <c r="Q445" s="70"/>
      <c r="R445" s="61"/>
      <c r="T445" s="62">
        <f>$G445+$H445+$L445+IF(ISBLANK($E445),0,$F445*VLOOKUP($E445,'INFO_Materials recyclability'!$I$6:$M$14,2,0))</f>
        <v>0</v>
      </c>
      <c r="U445" s="62">
        <f>$I445+$J445+$K445+$M445+$N445+$O445+$P445+$Q445+$R445+IF(ISBLANK($E445),0,$F445*(1-VLOOKUP($E445,'INFO_Materials recyclability'!$I$6:$M$14,2,0)))</f>
        <v>0</v>
      </c>
      <c r="V445" s="62">
        <f>$G445+$H445+$K445+IF(ISBLANK($E445),0,$F445*VLOOKUP($E445,'INFO_Materials recyclability'!$I$6:$M$14,3,0))</f>
        <v>0</v>
      </c>
      <c r="W445" s="62">
        <f>$I445+$J445+$L445+$M445+$N445+$O445+$P445+$Q445+$R445+IF(ISBLANK($E445),0,$F445*(1-VLOOKUP($E445,'INFO_Materials recyclability'!$I$6:$M$14,3,0)))</f>
        <v>0</v>
      </c>
      <c r="X445" s="62">
        <f>$G445+$H445+$I445+IF(ISBLANK($E445),0,$F445*VLOOKUP($E445,'INFO_Materials recyclability'!$I$6:$M$14,4,0))</f>
        <v>0</v>
      </c>
      <c r="Y445" s="62">
        <f>$J445+$K445+$L445+$M445+$N445+$O445+$P445+$Q445+$R445+IF(ISBLANK($E445),0,$F445*(1-VLOOKUP($E445,'INFO_Materials recyclability'!$I$6:$M$14,4,0)))</f>
        <v>0</v>
      </c>
      <c r="Z445" s="62">
        <f>$G445+$H445+$I445+$J445+IF(ISBLANK($E445),0,$F445*VLOOKUP($E445,'INFO_Materials recyclability'!$I$6:$M$14,5,0))</f>
        <v>0</v>
      </c>
      <c r="AA445" s="62">
        <f>$K445+$L445+$M445+$N445+$O445+$P445+$Q445+$R445+IF(ISBLANK($E445),0,$F445*(1-VLOOKUP($E445,'INFO_Materials recyclability'!$I$6:$M$14,5,0)))</f>
        <v>0</v>
      </c>
    </row>
    <row r="446" spans="2:27" x14ac:dyDescent="0.35">
      <c r="B446" s="5"/>
      <c r="C446" s="5"/>
      <c r="D446" s="26"/>
      <c r="E446" s="51"/>
      <c r="F446" s="53"/>
      <c r="G446" s="49"/>
      <c r="H446" s="49"/>
      <c r="I446" s="49"/>
      <c r="J446" s="49"/>
      <c r="K446" s="49"/>
      <c r="L446" s="49"/>
      <c r="M446" s="49"/>
      <c r="N446" s="49"/>
      <c r="O446" s="49"/>
      <c r="P446" s="56"/>
      <c r="Q446" s="70"/>
      <c r="R446" s="61"/>
      <c r="T446" s="62">
        <f>$G446+$H446+$L446+IF(ISBLANK($E446),0,$F446*VLOOKUP($E446,'INFO_Materials recyclability'!$I$6:$M$14,2,0))</f>
        <v>0</v>
      </c>
      <c r="U446" s="62">
        <f>$I446+$J446+$K446+$M446+$N446+$O446+$P446+$Q446+$R446+IF(ISBLANK($E446),0,$F446*(1-VLOOKUP($E446,'INFO_Materials recyclability'!$I$6:$M$14,2,0)))</f>
        <v>0</v>
      </c>
      <c r="V446" s="62">
        <f>$G446+$H446+$K446+IF(ISBLANK($E446),0,$F446*VLOOKUP($E446,'INFO_Materials recyclability'!$I$6:$M$14,3,0))</f>
        <v>0</v>
      </c>
      <c r="W446" s="62">
        <f>$I446+$J446+$L446+$M446+$N446+$O446+$P446+$Q446+$R446+IF(ISBLANK($E446),0,$F446*(1-VLOOKUP($E446,'INFO_Materials recyclability'!$I$6:$M$14,3,0)))</f>
        <v>0</v>
      </c>
      <c r="X446" s="62">
        <f>$G446+$H446+$I446+IF(ISBLANK($E446),0,$F446*VLOOKUP($E446,'INFO_Materials recyclability'!$I$6:$M$14,4,0))</f>
        <v>0</v>
      </c>
      <c r="Y446" s="62">
        <f>$J446+$K446+$L446+$M446+$N446+$O446+$P446+$Q446+$R446+IF(ISBLANK($E446),0,$F446*(1-VLOOKUP($E446,'INFO_Materials recyclability'!$I$6:$M$14,4,0)))</f>
        <v>0</v>
      </c>
      <c r="Z446" s="62">
        <f>$G446+$H446+$I446+$J446+IF(ISBLANK($E446),0,$F446*VLOOKUP($E446,'INFO_Materials recyclability'!$I$6:$M$14,5,0))</f>
        <v>0</v>
      </c>
      <c r="AA446" s="62">
        <f>$K446+$L446+$M446+$N446+$O446+$P446+$Q446+$R446+IF(ISBLANK($E446),0,$F446*(1-VLOOKUP($E446,'INFO_Materials recyclability'!$I$6:$M$14,5,0)))</f>
        <v>0</v>
      </c>
    </row>
    <row r="447" spans="2:27" x14ac:dyDescent="0.35">
      <c r="B447" s="5"/>
      <c r="C447" s="5"/>
      <c r="D447" s="26"/>
      <c r="E447" s="51"/>
      <c r="F447" s="53"/>
      <c r="G447" s="49"/>
      <c r="H447" s="49"/>
      <c r="I447" s="49"/>
      <c r="J447" s="49"/>
      <c r="K447" s="49"/>
      <c r="L447" s="49"/>
      <c r="M447" s="49"/>
      <c r="N447" s="49"/>
      <c r="O447" s="49"/>
      <c r="P447" s="56"/>
      <c r="Q447" s="70"/>
      <c r="R447" s="61"/>
      <c r="T447" s="62">
        <f>$G447+$H447+$L447+IF(ISBLANK($E447),0,$F447*VLOOKUP($E447,'INFO_Materials recyclability'!$I$6:$M$14,2,0))</f>
        <v>0</v>
      </c>
      <c r="U447" s="62">
        <f>$I447+$J447+$K447+$M447+$N447+$O447+$P447+$Q447+$R447+IF(ISBLANK($E447),0,$F447*(1-VLOOKUP($E447,'INFO_Materials recyclability'!$I$6:$M$14,2,0)))</f>
        <v>0</v>
      </c>
      <c r="V447" s="62">
        <f>$G447+$H447+$K447+IF(ISBLANK($E447),0,$F447*VLOOKUP($E447,'INFO_Materials recyclability'!$I$6:$M$14,3,0))</f>
        <v>0</v>
      </c>
      <c r="W447" s="62">
        <f>$I447+$J447+$L447+$M447+$N447+$O447+$P447+$Q447+$R447+IF(ISBLANK($E447),0,$F447*(1-VLOOKUP($E447,'INFO_Materials recyclability'!$I$6:$M$14,3,0)))</f>
        <v>0</v>
      </c>
      <c r="X447" s="62">
        <f>$G447+$H447+$I447+IF(ISBLANK($E447),0,$F447*VLOOKUP($E447,'INFO_Materials recyclability'!$I$6:$M$14,4,0))</f>
        <v>0</v>
      </c>
      <c r="Y447" s="62">
        <f>$J447+$K447+$L447+$M447+$N447+$O447+$P447+$Q447+$R447+IF(ISBLANK($E447),0,$F447*(1-VLOOKUP($E447,'INFO_Materials recyclability'!$I$6:$M$14,4,0)))</f>
        <v>0</v>
      </c>
      <c r="Z447" s="62">
        <f>$G447+$H447+$I447+$J447+IF(ISBLANK($E447),0,$F447*VLOOKUP($E447,'INFO_Materials recyclability'!$I$6:$M$14,5,0))</f>
        <v>0</v>
      </c>
      <c r="AA447" s="62">
        <f>$K447+$L447+$M447+$N447+$O447+$P447+$Q447+$R447+IF(ISBLANK($E447),0,$F447*(1-VLOOKUP($E447,'INFO_Materials recyclability'!$I$6:$M$14,5,0)))</f>
        <v>0</v>
      </c>
    </row>
    <row r="448" spans="2:27" x14ac:dyDescent="0.35">
      <c r="B448" s="5"/>
      <c r="C448" s="5"/>
      <c r="D448" s="26"/>
      <c r="E448" s="51"/>
      <c r="F448" s="53"/>
      <c r="G448" s="49"/>
      <c r="H448" s="49"/>
      <c r="I448" s="49"/>
      <c r="J448" s="49"/>
      <c r="K448" s="49"/>
      <c r="L448" s="49"/>
      <c r="M448" s="49"/>
      <c r="N448" s="49"/>
      <c r="O448" s="49"/>
      <c r="P448" s="56"/>
      <c r="Q448" s="70"/>
      <c r="R448" s="61"/>
      <c r="T448" s="62">
        <f>$G448+$H448+$L448+IF(ISBLANK($E448),0,$F448*VLOOKUP($E448,'INFO_Materials recyclability'!$I$6:$M$14,2,0))</f>
        <v>0</v>
      </c>
      <c r="U448" s="62">
        <f>$I448+$J448+$K448+$M448+$N448+$O448+$P448+$Q448+$R448+IF(ISBLANK($E448),0,$F448*(1-VLOOKUP($E448,'INFO_Materials recyclability'!$I$6:$M$14,2,0)))</f>
        <v>0</v>
      </c>
      <c r="V448" s="62">
        <f>$G448+$H448+$K448+IF(ISBLANK($E448),0,$F448*VLOOKUP($E448,'INFO_Materials recyclability'!$I$6:$M$14,3,0))</f>
        <v>0</v>
      </c>
      <c r="W448" s="62">
        <f>$I448+$J448+$L448+$M448+$N448+$O448+$P448+$Q448+$R448+IF(ISBLANK($E448),0,$F448*(1-VLOOKUP($E448,'INFO_Materials recyclability'!$I$6:$M$14,3,0)))</f>
        <v>0</v>
      </c>
      <c r="X448" s="62">
        <f>$G448+$H448+$I448+IF(ISBLANK($E448),0,$F448*VLOOKUP($E448,'INFO_Materials recyclability'!$I$6:$M$14,4,0))</f>
        <v>0</v>
      </c>
      <c r="Y448" s="62">
        <f>$J448+$K448+$L448+$M448+$N448+$O448+$P448+$Q448+$R448+IF(ISBLANK($E448),0,$F448*(1-VLOOKUP($E448,'INFO_Materials recyclability'!$I$6:$M$14,4,0)))</f>
        <v>0</v>
      </c>
      <c r="Z448" s="62">
        <f>$G448+$H448+$I448+$J448+IF(ISBLANK($E448),0,$F448*VLOOKUP($E448,'INFO_Materials recyclability'!$I$6:$M$14,5,0))</f>
        <v>0</v>
      </c>
      <c r="AA448" s="62">
        <f>$K448+$L448+$M448+$N448+$O448+$P448+$Q448+$R448+IF(ISBLANK($E448),0,$F448*(1-VLOOKUP($E448,'INFO_Materials recyclability'!$I$6:$M$14,5,0)))</f>
        <v>0</v>
      </c>
    </row>
    <row r="449" spans="2:27" x14ac:dyDescent="0.35">
      <c r="B449" s="5"/>
      <c r="C449" s="5"/>
      <c r="D449" s="26"/>
      <c r="E449" s="51"/>
      <c r="F449" s="53"/>
      <c r="G449" s="49"/>
      <c r="H449" s="49"/>
      <c r="I449" s="49"/>
      <c r="J449" s="49"/>
      <c r="K449" s="49"/>
      <c r="L449" s="49"/>
      <c r="M449" s="49"/>
      <c r="N449" s="49"/>
      <c r="O449" s="49"/>
      <c r="P449" s="56"/>
      <c r="Q449" s="70"/>
      <c r="R449" s="61"/>
      <c r="T449" s="62">
        <f>$G449+$H449+$L449+IF(ISBLANK($E449),0,$F449*VLOOKUP($E449,'INFO_Materials recyclability'!$I$6:$M$14,2,0))</f>
        <v>0</v>
      </c>
      <c r="U449" s="62">
        <f>$I449+$J449+$K449+$M449+$N449+$O449+$P449+$Q449+$R449+IF(ISBLANK($E449),0,$F449*(1-VLOOKUP($E449,'INFO_Materials recyclability'!$I$6:$M$14,2,0)))</f>
        <v>0</v>
      </c>
      <c r="V449" s="62">
        <f>$G449+$H449+$K449+IF(ISBLANK($E449),0,$F449*VLOOKUP($E449,'INFO_Materials recyclability'!$I$6:$M$14,3,0))</f>
        <v>0</v>
      </c>
      <c r="W449" s="62">
        <f>$I449+$J449+$L449+$M449+$N449+$O449+$P449+$Q449+$R449+IF(ISBLANK($E449),0,$F449*(1-VLOOKUP($E449,'INFO_Materials recyclability'!$I$6:$M$14,3,0)))</f>
        <v>0</v>
      </c>
      <c r="X449" s="62">
        <f>$G449+$H449+$I449+IF(ISBLANK($E449),0,$F449*VLOOKUP($E449,'INFO_Materials recyclability'!$I$6:$M$14,4,0))</f>
        <v>0</v>
      </c>
      <c r="Y449" s="62">
        <f>$J449+$K449+$L449+$M449+$N449+$O449+$P449+$Q449+$R449+IF(ISBLANK($E449),0,$F449*(1-VLOOKUP($E449,'INFO_Materials recyclability'!$I$6:$M$14,4,0)))</f>
        <v>0</v>
      </c>
      <c r="Z449" s="62">
        <f>$G449+$H449+$I449+$J449+IF(ISBLANK($E449),0,$F449*VLOOKUP($E449,'INFO_Materials recyclability'!$I$6:$M$14,5,0))</f>
        <v>0</v>
      </c>
      <c r="AA449" s="62">
        <f>$K449+$L449+$M449+$N449+$O449+$P449+$Q449+$R449+IF(ISBLANK($E449),0,$F449*(1-VLOOKUP($E449,'INFO_Materials recyclability'!$I$6:$M$14,5,0)))</f>
        <v>0</v>
      </c>
    </row>
    <row r="450" spans="2:27" x14ac:dyDescent="0.35">
      <c r="B450" s="5"/>
      <c r="C450" s="5"/>
      <c r="D450" s="26"/>
      <c r="E450" s="51"/>
      <c r="F450" s="53"/>
      <c r="G450" s="49"/>
      <c r="H450" s="49"/>
      <c r="I450" s="49"/>
      <c r="J450" s="49"/>
      <c r="K450" s="49"/>
      <c r="L450" s="49"/>
      <c r="M450" s="49"/>
      <c r="N450" s="49"/>
      <c r="O450" s="49"/>
      <c r="P450" s="56"/>
      <c r="Q450" s="70"/>
      <c r="R450" s="61"/>
      <c r="T450" s="62">
        <f>$G450+$H450+$L450+IF(ISBLANK($E450),0,$F450*VLOOKUP($E450,'INFO_Materials recyclability'!$I$6:$M$14,2,0))</f>
        <v>0</v>
      </c>
      <c r="U450" s="62">
        <f>$I450+$J450+$K450+$M450+$N450+$O450+$P450+$Q450+$R450+IF(ISBLANK($E450),0,$F450*(1-VLOOKUP($E450,'INFO_Materials recyclability'!$I$6:$M$14,2,0)))</f>
        <v>0</v>
      </c>
      <c r="V450" s="62">
        <f>$G450+$H450+$K450+IF(ISBLANK($E450),0,$F450*VLOOKUP($E450,'INFO_Materials recyclability'!$I$6:$M$14,3,0))</f>
        <v>0</v>
      </c>
      <c r="W450" s="62">
        <f>$I450+$J450+$L450+$M450+$N450+$O450+$P450+$Q450+$R450+IF(ISBLANK($E450),0,$F450*(1-VLOOKUP($E450,'INFO_Materials recyclability'!$I$6:$M$14,3,0)))</f>
        <v>0</v>
      </c>
      <c r="X450" s="62">
        <f>$G450+$H450+$I450+IF(ISBLANK($E450),0,$F450*VLOOKUP($E450,'INFO_Materials recyclability'!$I$6:$M$14,4,0))</f>
        <v>0</v>
      </c>
      <c r="Y450" s="62">
        <f>$J450+$K450+$L450+$M450+$N450+$O450+$P450+$Q450+$R450+IF(ISBLANK($E450),0,$F450*(1-VLOOKUP($E450,'INFO_Materials recyclability'!$I$6:$M$14,4,0)))</f>
        <v>0</v>
      </c>
      <c r="Z450" s="62">
        <f>$G450+$H450+$I450+$J450+IF(ISBLANK($E450),0,$F450*VLOOKUP($E450,'INFO_Materials recyclability'!$I$6:$M$14,5,0))</f>
        <v>0</v>
      </c>
      <c r="AA450" s="62">
        <f>$K450+$L450+$M450+$N450+$O450+$P450+$Q450+$R450+IF(ISBLANK($E450),0,$F450*(1-VLOOKUP($E450,'INFO_Materials recyclability'!$I$6:$M$14,5,0)))</f>
        <v>0</v>
      </c>
    </row>
    <row r="451" spans="2:27" x14ac:dyDescent="0.35">
      <c r="B451" s="5"/>
      <c r="C451" s="5"/>
      <c r="D451" s="26"/>
      <c r="E451" s="51"/>
      <c r="F451" s="53"/>
      <c r="G451" s="49"/>
      <c r="H451" s="49"/>
      <c r="I451" s="49"/>
      <c r="J451" s="49"/>
      <c r="K451" s="49"/>
      <c r="L451" s="49"/>
      <c r="M451" s="49"/>
      <c r="N451" s="49"/>
      <c r="O451" s="49"/>
      <c r="P451" s="56"/>
      <c r="Q451" s="70"/>
      <c r="R451" s="61"/>
      <c r="T451" s="62">
        <f>$G451+$H451+$L451+IF(ISBLANK($E451),0,$F451*VLOOKUP($E451,'INFO_Materials recyclability'!$I$6:$M$14,2,0))</f>
        <v>0</v>
      </c>
      <c r="U451" s="62">
        <f>$I451+$J451+$K451+$M451+$N451+$O451+$P451+$Q451+$R451+IF(ISBLANK($E451),0,$F451*(1-VLOOKUP($E451,'INFO_Materials recyclability'!$I$6:$M$14,2,0)))</f>
        <v>0</v>
      </c>
      <c r="V451" s="62">
        <f>$G451+$H451+$K451+IF(ISBLANK($E451),0,$F451*VLOOKUP($E451,'INFO_Materials recyclability'!$I$6:$M$14,3,0))</f>
        <v>0</v>
      </c>
      <c r="W451" s="62">
        <f>$I451+$J451+$L451+$M451+$N451+$O451+$P451+$Q451+$R451+IF(ISBLANK($E451),0,$F451*(1-VLOOKUP($E451,'INFO_Materials recyclability'!$I$6:$M$14,3,0)))</f>
        <v>0</v>
      </c>
      <c r="X451" s="62">
        <f>$G451+$H451+$I451+IF(ISBLANK($E451),0,$F451*VLOOKUP($E451,'INFO_Materials recyclability'!$I$6:$M$14,4,0))</f>
        <v>0</v>
      </c>
      <c r="Y451" s="62">
        <f>$J451+$K451+$L451+$M451+$N451+$O451+$P451+$Q451+$R451+IF(ISBLANK($E451),0,$F451*(1-VLOOKUP($E451,'INFO_Materials recyclability'!$I$6:$M$14,4,0)))</f>
        <v>0</v>
      </c>
      <c r="Z451" s="62">
        <f>$G451+$H451+$I451+$J451+IF(ISBLANK($E451),0,$F451*VLOOKUP($E451,'INFO_Materials recyclability'!$I$6:$M$14,5,0))</f>
        <v>0</v>
      </c>
      <c r="AA451" s="62">
        <f>$K451+$L451+$M451+$N451+$O451+$P451+$Q451+$R451+IF(ISBLANK($E451),0,$F451*(1-VLOOKUP($E451,'INFO_Materials recyclability'!$I$6:$M$14,5,0)))</f>
        <v>0</v>
      </c>
    </row>
    <row r="452" spans="2:27" x14ac:dyDescent="0.35">
      <c r="B452" s="5"/>
      <c r="C452" s="5"/>
      <c r="D452" s="26"/>
      <c r="E452" s="51"/>
      <c r="F452" s="53"/>
      <c r="G452" s="49"/>
      <c r="H452" s="49"/>
      <c r="I452" s="49"/>
      <c r="J452" s="49"/>
      <c r="K452" s="49"/>
      <c r="L452" s="49"/>
      <c r="M452" s="49"/>
      <c r="N452" s="49"/>
      <c r="O452" s="49"/>
      <c r="P452" s="56"/>
      <c r="Q452" s="70"/>
      <c r="R452" s="61"/>
      <c r="T452" s="62">
        <f>$G452+$H452+$L452+IF(ISBLANK($E452),0,$F452*VLOOKUP($E452,'INFO_Materials recyclability'!$I$6:$M$14,2,0))</f>
        <v>0</v>
      </c>
      <c r="U452" s="62">
        <f>$I452+$J452+$K452+$M452+$N452+$O452+$P452+$Q452+$R452+IF(ISBLANK($E452),0,$F452*(1-VLOOKUP($E452,'INFO_Materials recyclability'!$I$6:$M$14,2,0)))</f>
        <v>0</v>
      </c>
      <c r="V452" s="62">
        <f>$G452+$H452+$K452+IF(ISBLANK($E452),0,$F452*VLOOKUP($E452,'INFO_Materials recyclability'!$I$6:$M$14,3,0))</f>
        <v>0</v>
      </c>
      <c r="W452" s="62">
        <f>$I452+$J452+$L452+$M452+$N452+$O452+$P452+$Q452+$R452+IF(ISBLANK($E452),0,$F452*(1-VLOOKUP($E452,'INFO_Materials recyclability'!$I$6:$M$14,3,0)))</f>
        <v>0</v>
      </c>
      <c r="X452" s="62">
        <f>$G452+$H452+$I452+IF(ISBLANK($E452),0,$F452*VLOOKUP($E452,'INFO_Materials recyclability'!$I$6:$M$14,4,0))</f>
        <v>0</v>
      </c>
      <c r="Y452" s="62">
        <f>$J452+$K452+$L452+$M452+$N452+$O452+$P452+$Q452+$R452+IF(ISBLANK($E452),0,$F452*(1-VLOOKUP($E452,'INFO_Materials recyclability'!$I$6:$M$14,4,0)))</f>
        <v>0</v>
      </c>
      <c r="Z452" s="62">
        <f>$G452+$H452+$I452+$J452+IF(ISBLANK($E452),0,$F452*VLOOKUP($E452,'INFO_Materials recyclability'!$I$6:$M$14,5,0))</f>
        <v>0</v>
      </c>
      <c r="AA452" s="62">
        <f>$K452+$L452+$M452+$N452+$O452+$P452+$Q452+$R452+IF(ISBLANK($E452),0,$F452*(1-VLOOKUP($E452,'INFO_Materials recyclability'!$I$6:$M$14,5,0)))</f>
        <v>0</v>
      </c>
    </row>
    <row r="453" spans="2:27" x14ac:dyDescent="0.35">
      <c r="B453" s="5"/>
      <c r="C453" s="5"/>
      <c r="D453" s="26"/>
      <c r="E453" s="51"/>
      <c r="F453" s="53"/>
      <c r="G453" s="49"/>
      <c r="H453" s="49"/>
      <c r="I453" s="49"/>
      <c r="J453" s="49"/>
      <c r="K453" s="49"/>
      <c r="L453" s="49"/>
      <c r="M453" s="49"/>
      <c r="N453" s="49"/>
      <c r="O453" s="49"/>
      <c r="P453" s="56"/>
      <c r="Q453" s="70"/>
      <c r="R453" s="61"/>
      <c r="T453" s="62">
        <f>$G453+$H453+$L453+IF(ISBLANK($E453),0,$F453*VLOOKUP($E453,'INFO_Materials recyclability'!$I$6:$M$14,2,0))</f>
        <v>0</v>
      </c>
      <c r="U453" s="62">
        <f>$I453+$J453+$K453+$M453+$N453+$O453+$P453+$Q453+$R453+IF(ISBLANK($E453),0,$F453*(1-VLOOKUP($E453,'INFO_Materials recyclability'!$I$6:$M$14,2,0)))</f>
        <v>0</v>
      </c>
      <c r="V453" s="62">
        <f>$G453+$H453+$K453+IF(ISBLANK($E453),0,$F453*VLOOKUP($E453,'INFO_Materials recyclability'!$I$6:$M$14,3,0))</f>
        <v>0</v>
      </c>
      <c r="W453" s="62">
        <f>$I453+$J453+$L453+$M453+$N453+$O453+$P453+$Q453+$R453+IF(ISBLANK($E453),0,$F453*(1-VLOOKUP($E453,'INFO_Materials recyclability'!$I$6:$M$14,3,0)))</f>
        <v>0</v>
      </c>
      <c r="X453" s="62">
        <f>$G453+$H453+$I453+IF(ISBLANK($E453),0,$F453*VLOOKUP($E453,'INFO_Materials recyclability'!$I$6:$M$14,4,0))</f>
        <v>0</v>
      </c>
      <c r="Y453" s="62">
        <f>$J453+$K453+$L453+$M453+$N453+$O453+$P453+$Q453+$R453+IF(ISBLANK($E453),0,$F453*(1-VLOOKUP($E453,'INFO_Materials recyclability'!$I$6:$M$14,4,0)))</f>
        <v>0</v>
      </c>
      <c r="Z453" s="62">
        <f>$G453+$H453+$I453+$J453+IF(ISBLANK($E453),0,$F453*VLOOKUP($E453,'INFO_Materials recyclability'!$I$6:$M$14,5,0))</f>
        <v>0</v>
      </c>
      <c r="AA453" s="62">
        <f>$K453+$L453+$M453+$N453+$O453+$P453+$Q453+$R453+IF(ISBLANK($E453),0,$F453*(1-VLOOKUP($E453,'INFO_Materials recyclability'!$I$6:$M$14,5,0)))</f>
        <v>0</v>
      </c>
    </row>
    <row r="454" spans="2:27" x14ac:dyDescent="0.35">
      <c r="B454" s="5"/>
      <c r="C454" s="5"/>
      <c r="D454" s="26"/>
      <c r="E454" s="51"/>
      <c r="F454" s="53"/>
      <c r="G454" s="49"/>
      <c r="H454" s="49"/>
      <c r="I454" s="49"/>
      <c r="J454" s="49"/>
      <c r="K454" s="49"/>
      <c r="L454" s="49"/>
      <c r="M454" s="49"/>
      <c r="N454" s="49"/>
      <c r="O454" s="49"/>
      <c r="P454" s="56"/>
      <c r="Q454" s="70"/>
      <c r="R454" s="61"/>
      <c r="T454" s="62">
        <f>$G454+$H454+$L454+IF(ISBLANK($E454),0,$F454*VLOOKUP($E454,'INFO_Materials recyclability'!$I$6:$M$14,2,0))</f>
        <v>0</v>
      </c>
      <c r="U454" s="62">
        <f>$I454+$J454+$K454+$M454+$N454+$O454+$P454+$Q454+$R454+IF(ISBLANK($E454),0,$F454*(1-VLOOKUP($E454,'INFO_Materials recyclability'!$I$6:$M$14,2,0)))</f>
        <v>0</v>
      </c>
      <c r="V454" s="62">
        <f>$G454+$H454+$K454+IF(ISBLANK($E454),0,$F454*VLOOKUP($E454,'INFO_Materials recyclability'!$I$6:$M$14,3,0))</f>
        <v>0</v>
      </c>
      <c r="W454" s="62">
        <f>$I454+$J454+$L454+$M454+$N454+$O454+$P454+$Q454+$R454+IF(ISBLANK($E454),0,$F454*(1-VLOOKUP($E454,'INFO_Materials recyclability'!$I$6:$M$14,3,0)))</f>
        <v>0</v>
      </c>
      <c r="X454" s="62">
        <f>$G454+$H454+$I454+IF(ISBLANK($E454),0,$F454*VLOOKUP($E454,'INFO_Materials recyclability'!$I$6:$M$14,4,0))</f>
        <v>0</v>
      </c>
      <c r="Y454" s="62">
        <f>$J454+$K454+$L454+$M454+$N454+$O454+$P454+$Q454+$R454+IF(ISBLANK($E454),0,$F454*(1-VLOOKUP($E454,'INFO_Materials recyclability'!$I$6:$M$14,4,0)))</f>
        <v>0</v>
      </c>
      <c r="Z454" s="62">
        <f>$G454+$H454+$I454+$J454+IF(ISBLANK($E454),0,$F454*VLOOKUP($E454,'INFO_Materials recyclability'!$I$6:$M$14,5,0))</f>
        <v>0</v>
      </c>
      <c r="AA454" s="62">
        <f>$K454+$L454+$M454+$N454+$O454+$P454+$Q454+$R454+IF(ISBLANK($E454),0,$F454*(1-VLOOKUP($E454,'INFO_Materials recyclability'!$I$6:$M$14,5,0)))</f>
        <v>0</v>
      </c>
    </row>
    <row r="455" spans="2:27" x14ac:dyDescent="0.35">
      <c r="B455" s="5"/>
      <c r="C455" s="5"/>
      <c r="D455" s="26"/>
      <c r="E455" s="51"/>
      <c r="F455" s="53"/>
      <c r="G455" s="49"/>
      <c r="H455" s="49"/>
      <c r="I455" s="49"/>
      <c r="J455" s="49"/>
      <c r="K455" s="49"/>
      <c r="L455" s="49"/>
      <c r="M455" s="49"/>
      <c r="N455" s="49"/>
      <c r="O455" s="49"/>
      <c r="P455" s="56"/>
      <c r="Q455" s="70"/>
      <c r="R455" s="61"/>
      <c r="T455" s="62">
        <f>$G455+$H455+$L455+IF(ISBLANK($E455),0,$F455*VLOOKUP($E455,'INFO_Materials recyclability'!$I$6:$M$14,2,0))</f>
        <v>0</v>
      </c>
      <c r="U455" s="62">
        <f>$I455+$J455+$K455+$M455+$N455+$O455+$P455+$Q455+$R455+IF(ISBLANK($E455),0,$F455*(1-VLOOKUP($E455,'INFO_Materials recyclability'!$I$6:$M$14,2,0)))</f>
        <v>0</v>
      </c>
      <c r="V455" s="62">
        <f>$G455+$H455+$K455+IF(ISBLANK($E455),0,$F455*VLOOKUP($E455,'INFO_Materials recyclability'!$I$6:$M$14,3,0))</f>
        <v>0</v>
      </c>
      <c r="W455" s="62">
        <f>$I455+$J455+$L455+$M455+$N455+$O455+$P455+$Q455+$R455+IF(ISBLANK($E455),0,$F455*(1-VLOOKUP($E455,'INFO_Materials recyclability'!$I$6:$M$14,3,0)))</f>
        <v>0</v>
      </c>
      <c r="X455" s="62">
        <f>$G455+$H455+$I455+IF(ISBLANK($E455),0,$F455*VLOOKUP($E455,'INFO_Materials recyclability'!$I$6:$M$14,4,0))</f>
        <v>0</v>
      </c>
      <c r="Y455" s="62">
        <f>$J455+$K455+$L455+$M455+$N455+$O455+$P455+$Q455+$R455+IF(ISBLANK($E455),0,$F455*(1-VLOOKUP($E455,'INFO_Materials recyclability'!$I$6:$M$14,4,0)))</f>
        <v>0</v>
      </c>
      <c r="Z455" s="62">
        <f>$G455+$H455+$I455+$J455+IF(ISBLANK($E455),0,$F455*VLOOKUP($E455,'INFO_Materials recyclability'!$I$6:$M$14,5,0))</f>
        <v>0</v>
      </c>
      <c r="AA455" s="62">
        <f>$K455+$L455+$M455+$N455+$O455+$P455+$Q455+$R455+IF(ISBLANK($E455),0,$F455*(1-VLOOKUP($E455,'INFO_Materials recyclability'!$I$6:$M$14,5,0)))</f>
        <v>0</v>
      </c>
    </row>
    <row r="456" spans="2:27" x14ac:dyDescent="0.35">
      <c r="B456" s="5"/>
      <c r="C456" s="5"/>
      <c r="D456" s="26"/>
      <c r="E456" s="51"/>
      <c r="F456" s="53"/>
      <c r="G456" s="49"/>
      <c r="H456" s="49"/>
      <c r="I456" s="49"/>
      <c r="J456" s="49"/>
      <c r="K456" s="49"/>
      <c r="L456" s="49"/>
      <c r="M456" s="49"/>
      <c r="N456" s="49"/>
      <c r="O456" s="49"/>
      <c r="P456" s="56"/>
      <c r="Q456" s="70"/>
      <c r="R456" s="61"/>
      <c r="T456" s="62">
        <f>$G456+$H456+$L456+IF(ISBLANK($E456),0,$F456*VLOOKUP($E456,'INFO_Materials recyclability'!$I$6:$M$14,2,0))</f>
        <v>0</v>
      </c>
      <c r="U456" s="62">
        <f>$I456+$J456+$K456+$M456+$N456+$O456+$P456+$Q456+$R456+IF(ISBLANK($E456),0,$F456*(1-VLOOKUP($E456,'INFO_Materials recyclability'!$I$6:$M$14,2,0)))</f>
        <v>0</v>
      </c>
      <c r="V456" s="62">
        <f>$G456+$H456+$K456+IF(ISBLANK($E456),0,$F456*VLOOKUP($E456,'INFO_Materials recyclability'!$I$6:$M$14,3,0))</f>
        <v>0</v>
      </c>
      <c r="W456" s="62">
        <f>$I456+$J456+$L456+$M456+$N456+$O456+$P456+$Q456+$R456+IF(ISBLANK($E456),0,$F456*(1-VLOOKUP($E456,'INFO_Materials recyclability'!$I$6:$M$14,3,0)))</f>
        <v>0</v>
      </c>
      <c r="X456" s="62">
        <f>$G456+$H456+$I456+IF(ISBLANK($E456),0,$F456*VLOOKUP($E456,'INFO_Materials recyclability'!$I$6:$M$14,4,0))</f>
        <v>0</v>
      </c>
      <c r="Y456" s="62">
        <f>$J456+$K456+$L456+$M456+$N456+$O456+$P456+$Q456+$R456+IF(ISBLANK($E456),0,$F456*(1-VLOOKUP($E456,'INFO_Materials recyclability'!$I$6:$M$14,4,0)))</f>
        <v>0</v>
      </c>
      <c r="Z456" s="62">
        <f>$G456+$H456+$I456+$J456+IF(ISBLANK($E456),0,$F456*VLOOKUP($E456,'INFO_Materials recyclability'!$I$6:$M$14,5,0))</f>
        <v>0</v>
      </c>
      <c r="AA456" s="62">
        <f>$K456+$L456+$M456+$N456+$O456+$P456+$Q456+$R456+IF(ISBLANK($E456),0,$F456*(1-VLOOKUP($E456,'INFO_Materials recyclability'!$I$6:$M$14,5,0)))</f>
        <v>0</v>
      </c>
    </row>
    <row r="457" spans="2:27" x14ac:dyDescent="0.35">
      <c r="B457" s="5"/>
      <c r="C457" s="5"/>
      <c r="D457" s="26"/>
      <c r="E457" s="51"/>
      <c r="F457" s="53"/>
      <c r="G457" s="49"/>
      <c r="H457" s="49"/>
      <c r="I457" s="49"/>
      <c r="J457" s="49"/>
      <c r="K457" s="49"/>
      <c r="L457" s="49"/>
      <c r="M457" s="49"/>
      <c r="N457" s="49"/>
      <c r="O457" s="49"/>
      <c r="P457" s="56"/>
      <c r="Q457" s="70"/>
      <c r="R457" s="61"/>
      <c r="T457" s="62">
        <f>$G457+$H457+$L457+IF(ISBLANK($E457),0,$F457*VLOOKUP($E457,'INFO_Materials recyclability'!$I$6:$M$14,2,0))</f>
        <v>0</v>
      </c>
      <c r="U457" s="62">
        <f>$I457+$J457+$K457+$M457+$N457+$O457+$P457+$Q457+$R457+IF(ISBLANK($E457),0,$F457*(1-VLOOKUP($E457,'INFO_Materials recyclability'!$I$6:$M$14,2,0)))</f>
        <v>0</v>
      </c>
      <c r="V457" s="62">
        <f>$G457+$H457+$K457+IF(ISBLANK($E457),0,$F457*VLOOKUP($E457,'INFO_Materials recyclability'!$I$6:$M$14,3,0))</f>
        <v>0</v>
      </c>
      <c r="W457" s="62">
        <f>$I457+$J457+$L457+$M457+$N457+$O457+$P457+$Q457+$R457+IF(ISBLANK($E457),0,$F457*(1-VLOOKUP($E457,'INFO_Materials recyclability'!$I$6:$M$14,3,0)))</f>
        <v>0</v>
      </c>
      <c r="X457" s="62">
        <f>$G457+$H457+$I457+IF(ISBLANK($E457),0,$F457*VLOOKUP($E457,'INFO_Materials recyclability'!$I$6:$M$14,4,0))</f>
        <v>0</v>
      </c>
      <c r="Y457" s="62">
        <f>$J457+$K457+$L457+$M457+$N457+$O457+$P457+$Q457+$R457+IF(ISBLANK($E457),0,$F457*(1-VLOOKUP($E457,'INFO_Materials recyclability'!$I$6:$M$14,4,0)))</f>
        <v>0</v>
      </c>
      <c r="Z457" s="62">
        <f>$G457+$H457+$I457+$J457+IF(ISBLANK($E457),0,$F457*VLOOKUP($E457,'INFO_Materials recyclability'!$I$6:$M$14,5,0))</f>
        <v>0</v>
      </c>
      <c r="AA457" s="62">
        <f>$K457+$L457+$M457+$N457+$O457+$P457+$Q457+$R457+IF(ISBLANK($E457),0,$F457*(1-VLOOKUP($E457,'INFO_Materials recyclability'!$I$6:$M$14,5,0)))</f>
        <v>0</v>
      </c>
    </row>
    <row r="458" spans="2:27" x14ac:dyDescent="0.35">
      <c r="B458" s="5"/>
      <c r="C458" s="5"/>
      <c r="D458" s="26"/>
      <c r="E458" s="51"/>
      <c r="F458" s="53"/>
      <c r="G458" s="49"/>
      <c r="H458" s="49"/>
      <c r="I458" s="49"/>
      <c r="J458" s="49"/>
      <c r="K458" s="49"/>
      <c r="L458" s="49"/>
      <c r="M458" s="49"/>
      <c r="N458" s="49"/>
      <c r="O458" s="49"/>
      <c r="P458" s="56"/>
      <c r="Q458" s="70"/>
      <c r="R458" s="61"/>
      <c r="T458" s="62">
        <f>$G458+$H458+$L458+IF(ISBLANK($E458),0,$F458*VLOOKUP($E458,'INFO_Materials recyclability'!$I$6:$M$14,2,0))</f>
        <v>0</v>
      </c>
      <c r="U458" s="62">
        <f>$I458+$J458+$K458+$M458+$N458+$O458+$P458+$Q458+$R458+IF(ISBLANK($E458),0,$F458*(1-VLOOKUP($E458,'INFO_Materials recyclability'!$I$6:$M$14,2,0)))</f>
        <v>0</v>
      </c>
      <c r="V458" s="62">
        <f>$G458+$H458+$K458+IF(ISBLANK($E458),0,$F458*VLOOKUP($E458,'INFO_Materials recyclability'!$I$6:$M$14,3,0))</f>
        <v>0</v>
      </c>
      <c r="W458" s="62">
        <f>$I458+$J458+$L458+$M458+$N458+$O458+$P458+$Q458+$R458+IF(ISBLANK($E458),0,$F458*(1-VLOOKUP($E458,'INFO_Materials recyclability'!$I$6:$M$14,3,0)))</f>
        <v>0</v>
      </c>
      <c r="X458" s="62">
        <f>$G458+$H458+$I458+IF(ISBLANK($E458),0,$F458*VLOOKUP($E458,'INFO_Materials recyclability'!$I$6:$M$14,4,0))</f>
        <v>0</v>
      </c>
      <c r="Y458" s="62">
        <f>$J458+$K458+$L458+$M458+$N458+$O458+$P458+$Q458+$R458+IF(ISBLANK($E458),0,$F458*(1-VLOOKUP($E458,'INFO_Materials recyclability'!$I$6:$M$14,4,0)))</f>
        <v>0</v>
      </c>
      <c r="Z458" s="62">
        <f>$G458+$H458+$I458+$J458+IF(ISBLANK($E458),0,$F458*VLOOKUP($E458,'INFO_Materials recyclability'!$I$6:$M$14,5,0))</f>
        <v>0</v>
      </c>
      <c r="AA458" s="62">
        <f>$K458+$L458+$M458+$N458+$O458+$P458+$Q458+$R458+IF(ISBLANK($E458),0,$F458*(1-VLOOKUP($E458,'INFO_Materials recyclability'!$I$6:$M$14,5,0)))</f>
        <v>0</v>
      </c>
    </row>
    <row r="459" spans="2:27" x14ac:dyDescent="0.35">
      <c r="B459" s="5"/>
      <c r="C459" s="5"/>
      <c r="D459" s="26"/>
      <c r="E459" s="51"/>
      <c r="F459" s="53"/>
      <c r="G459" s="49"/>
      <c r="H459" s="49"/>
      <c r="I459" s="49"/>
      <c r="J459" s="49"/>
      <c r="K459" s="49"/>
      <c r="L459" s="49"/>
      <c r="M459" s="49"/>
      <c r="N459" s="49"/>
      <c r="O459" s="49"/>
      <c r="P459" s="56"/>
      <c r="Q459" s="70"/>
      <c r="R459" s="61"/>
      <c r="T459" s="62">
        <f>$G459+$H459+$L459+IF(ISBLANK($E459),0,$F459*VLOOKUP($E459,'INFO_Materials recyclability'!$I$6:$M$14,2,0))</f>
        <v>0</v>
      </c>
      <c r="U459" s="62">
        <f>$I459+$J459+$K459+$M459+$N459+$O459+$P459+$Q459+$R459+IF(ISBLANK($E459),0,$F459*(1-VLOOKUP($E459,'INFO_Materials recyclability'!$I$6:$M$14,2,0)))</f>
        <v>0</v>
      </c>
      <c r="V459" s="62">
        <f>$G459+$H459+$K459+IF(ISBLANK($E459),0,$F459*VLOOKUP($E459,'INFO_Materials recyclability'!$I$6:$M$14,3,0))</f>
        <v>0</v>
      </c>
      <c r="W459" s="62">
        <f>$I459+$J459+$L459+$M459+$N459+$O459+$P459+$Q459+$R459+IF(ISBLANK($E459),0,$F459*(1-VLOOKUP($E459,'INFO_Materials recyclability'!$I$6:$M$14,3,0)))</f>
        <v>0</v>
      </c>
      <c r="X459" s="62">
        <f>$G459+$H459+$I459+IF(ISBLANK($E459),0,$F459*VLOOKUP($E459,'INFO_Materials recyclability'!$I$6:$M$14,4,0))</f>
        <v>0</v>
      </c>
      <c r="Y459" s="62">
        <f>$J459+$K459+$L459+$M459+$N459+$O459+$P459+$Q459+$R459+IF(ISBLANK($E459),0,$F459*(1-VLOOKUP($E459,'INFO_Materials recyclability'!$I$6:$M$14,4,0)))</f>
        <v>0</v>
      </c>
      <c r="Z459" s="62">
        <f>$G459+$H459+$I459+$J459+IF(ISBLANK($E459),0,$F459*VLOOKUP($E459,'INFO_Materials recyclability'!$I$6:$M$14,5,0))</f>
        <v>0</v>
      </c>
      <c r="AA459" s="62">
        <f>$K459+$L459+$M459+$N459+$O459+$P459+$Q459+$R459+IF(ISBLANK($E459),0,$F459*(1-VLOOKUP($E459,'INFO_Materials recyclability'!$I$6:$M$14,5,0)))</f>
        <v>0</v>
      </c>
    </row>
    <row r="460" spans="2:27" x14ac:dyDescent="0.35">
      <c r="B460" s="5"/>
      <c r="C460" s="5"/>
      <c r="D460" s="26"/>
      <c r="E460" s="51"/>
      <c r="F460" s="53"/>
      <c r="G460" s="49"/>
      <c r="H460" s="49"/>
      <c r="I460" s="49"/>
      <c r="J460" s="49"/>
      <c r="K460" s="49"/>
      <c r="L460" s="49"/>
      <c r="M460" s="49"/>
      <c r="N460" s="49"/>
      <c r="O460" s="49"/>
      <c r="P460" s="56"/>
      <c r="Q460" s="70"/>
      <c r="R460" s="61"/>
      <c r="T460" s="62">
        <f>$G460+$H460+$L460+IF(ISBLANK($E460),0,$F460*VLOOKUP($E460,'INFO_Materials recyclability'!$I$6:$M$14,2,0))</f>
        <v>0</v>
      </c>
      <c r="U460" s="62">
        <f>$I460+$J460+$K460+$M460+$N460+$O460+$P460+$Q460+$R460+IF(ISBLANK($E460),0,$F460*(1-VLOOKUP($E460,'INFO_Materials recyclability'!$I$6:$M$14,2,0)))</f>
        <v>0</v>
      </c>
      <c r="V460" s="62">
        <f>$G460+$H460+$K460+IF(ISBLANK($E460),0,$F460*VLOOKUP($E460,'INFO_Materials recyclability'!$I$6:$M$14,3,0))</f>
        <v>0</v>
      </c>
      <c r="W460" s="62">
        <f>$I460+$J460+$L460+$M460+$N460+$O460+$P460+$Q460+$R460+IF(ISBLANK($E460),0,$F460*(1-VLOOKUP($E460,'INFO_Materials recyclability'!$I$6:$M$14,3,0)))</f>
        <v>0</v>
      </c>
      <c r="X460" s="62">
        <f>$G460+$H460+$I460+IF(ISBLANK($E460),0,$F460*VLOOKUP($E460,'INFO_Materials recyclability'!$I$6:$M$14,4,0))</f>
        <v>0</v>
      </c>
      <c r="Y460" s="62">
        <f>$J460+$K460+$L460+$M460+$N460+$O460+$P460+$Q460+$R460+IF(ISBLANK($E460),0,$F460*(1-VLOOKUP($E460,'INFO_Materials recyclability'!$I$6:$M$14,4,0)))</f>
        <v>0</v>
      </c>
      <c r="Z460" s="62">
        <f>$G460+$H460+$I460+$J460+IF(ISBLANK($E460),0,$F460*VLOOKUP($E460,'INFO_Materials recyclability'!$I$6:$M$14,5,0))</f>
        <v>0</v>
      </c>
      <c r="AA460" s="62">
        <f>$K460+$L460+$M460+$N460+$O460+$P460+$Q460+$R460+IF(ISBLANK($E460),0,$F460*(1-VLOOKUP($E460,'INFO_Materials recyclability'!$I$6:$M$14,5,0)))</f>
        <v>0</v>
      </c>
    </row>
    <row r="461" spans="2:27" x14ac:dyDescent="0.35">
      <c r="B461" s="5"/>
      <c r="C461" s="5"/>
      <c r="D461" s="26"/>
      <c r="E461" s="51"/>
      <c r="F461" s="53"/>
      <c r="G461" s="49"/>
      <c r="H461" s="49"/>
      <c r="I461" s="49"/>
      <c r="J461" s="49"/>
      <c r="K461" s="49"/>
      <c r="L461" s="49"/>
      <c r="M461" s="49"/>
      <c r="N461" s="49"/>
      <c r="O461" s="49"/>
      <c r="P461" s="56"/>
      <c r="Q461" s="70"/>
      <c r="R461" s="61"/>
      <c r="T461" s="62">
        <f>$G461+$H461+$L461+IF(ISBLANK($E461),0,$F461*VLOOKUP($E461,'INFO_Materials recyclability'!$I$6:$M$14,2,0))</f>
        <v>0</v>
      </c>
      <c r="U461" s="62">
        <f>$I461+$J461+$K461+$M461+$N461+$O461+$P461+$Q461+$R461+IF(ISBLANK($E461),0,$F461*(1-VLOOKUP($E461,'INFO_Materials recyclability'!$I$6:$M$14,2,0)))</f>
        <v>0</v>
      </c>
      <c r="V461" s="62">
        <f>$G461+$H461+$K461+IF(ISBLANK($E461),0,$F461*VLOOKUP($E461,'INFO_Materials recyclability'!$I$6:$M$14,3,0))</f>
        <v>0</v>
      </c>
      <c r="W461" s="62">
        <f>$I461+$J461+$L461+$M461+$N461+$O461+$P461+$Q461+$R461+IF(ISBLANK($E461),0,$F461*(1-VLOOKUP($E461,'INFO_Materials recyclability'!$I$6:$M$14,3,0)))</f>
        <v>0</v>
      </c>
      <c r="X461" s="62">
        <f>$G461+$H461+$I461+IF(ISBLANK($E461),0,$F461*VLOOKUP($E461,'INFO_Materials recyclability'!$I$6:$M$14,4,0))</f>
        <v>0</v>
      </c>
      <c r="Y461" s="62">
        <f>$J461+$K461+$L461+$M461+$N461+$O461+$P461+$Q461+$R461+IF(ISBLANK($E461),0,$F461*(1-VLOOKUP($E461,'INFO_Materials recyclability'!$I$6:$M$14,4,0)))</f>
        <v>0</v>
      </c>
      <c r="Z461" s="62">
        <f>$G461+$H461+$I461+$J461+IF(ISBLANK($E461),0,$F461*VLOOKUP($E461,'INFO_Materials recyclability'!$I$6:$M$14,5,0))</f>
        <v>0</v>
      </c>
      <c r="AA461" s="62">
        <f>$K461+$L461+$M461+$N461+$O461+$P461+$Q461+$R461+IF(ISBLANK($E461),0,$F461*(1-VLOOKUP($E461,'INFO_Materials recyclability'!$I$6:$M$14,5,0)))</f>
        <v>0</v>
      </c>
    </row>
    <row r="462" spans="2:27" x14ac:dyDescent="0.35">
      <c r="B462" s="5"/>
      <c r="C462" s="5"/>
      <c r="D462" s="26"/>
      <c r="E462" s="51"/>
      <c r="F462" s="53"/>
      <c r="G462" s="49"/>
      <c r="H462" s="49"/>
      <c r="I462" s="49"/>
      <c r="J462" s="49"/>
      <c r="K462" s="49"/>
      <c r="L462" s="49"/>
      <c r="M462" s="49"/>
      <c r="N462" s="49"/>
      <c r="O462" s="49"/>
      <c r="P462" s="56"/>
      <c r="Q462" s="70"/>
      <c r="R462" s="61"/>
      <c r="T462" s="62">
        <f>$G462+$H462+$L462+IF(ISBLANK($E462),0,$F462*VLOOKUP($E462,'INFO_Materials recyclability'!$I$6:$M$14,2,0))</f>
        <v>0</v>
      </c>
      <c r="U462" s="62">
        <f>$I462+$J462+$K462+$M462+$N462+$O462+$P462+$Q462+$R462+IF(ISBLANK($E462),0,$F462*(1-VLOOKUP($E462,'INFO_Materials recyclability'!$I$6:$M$14,2,0)))</f>
        <v>0</v>
      </c>
      <c r="V462" s="62">
        <f>$G462+$H462+$K462+IF(ISBLANK($E462),0,$F462*VLOOKUP($E462,'INFO_Materials recyclability'!$I$6:$M$14,3,0))</f>
        <v>0</v>
      </c>
      <c r="W462" s="62">
        <f>$I462+$J462+$L462+$M462+$N462+$O462+$P462+$Q462+$R462+IF(ISBLANK($E462),0,$F462*(1-VLOOKUP($E462,'INFO_Materials recyclability'!$I$6:$M$14,3,0)))</f>
        <v>0</v>
      </c>
      <c r="X462" s="62">
        <f>$G462+$H462+$I462+IF(ISBLANK($E462),0,$F462*VLOOKUP($E462,'INFO_Materials recyclability'!$I$6:$M$14,4,0))</f>
        <v>0</v>
      </c>
      <c r="Y462" s="62">
        <f>$J462+$K462+$L462+$M462+$N462+$O462+$P462+$Q462+$R462+IF(ISBLANK($E462),0,$F462*(1-VLOOKUP($E462,'INFO_Materials recyclability'!$I$6:$M$14,4,0)))</f>
        <v>0</v>
      </c>
      <c r="Z462" s="62">
        <f>$G462+$H462+$I462+$J462+IF(ISBLANK($E462),0,$F462*VLOOKUP($E462,'INFO_Materials recyclability'!$I$6:$M$14,5,0))</f>
        <v>0</v>
      </c>
      <c r="AA462" s="62">
        <f>$K462+$L462+$M462+$N462+$O462+$P462+$Q462+$R462+IF(ISBLANK($E462),0,$F462*(1-VLOOKUP($E462,'INFO_Materials recyclability'!$I$6:$M$14,5,0)))</f>
        <v>0</v>
      </c>
    </row>
    <row r="463" spans="2:27" x14ac:dyDescent="0.35">
      <c r="B463" s="5"/>
      <c r="C463" s="5"/>
      <c r="D463" s="26"/>
      <c r="E463" s="51"/>
      <c r="F463" s="53"/>
      <c r="G463" s="49"/>
      <c r="H463" s="49"/>
      <c r="I463" s="49"/>
      <c r="J463" s="49"/>
      <c r="K463" s="49"/>
      <c r="L463" s="49"/>
      <c r="M463" s="49"/>
      <c r="N463" s="49"/>
      <c r="O463" s="49"/>
      <c r="P463" s="56"/>
      <c r="Q463" s="70"/>
      <c r="R463" s="61"/>
      <c r="T463" s="62">
        <f>$G463+$H463+$L463+IF(ISBLANK($E463),0,$F463*VLOOKUP($E463,'INFO_Materials recyclability'!$I$6:$M$14,2,0))</f>
        <v>0</v>
      </c>
      <c r="U463" s="62">
        <f>$I463+$J463+$K463+$M463+$N463+$O463+$P463+$Q463+$R463+IF(ISBLANK($E463),0,$F463*(1-VLOOKUP($E463,'INFO_Materials recyclability'!$I$6:$M$14,2,0)))</f>
        <v>0</v>
      </c>
      <c r="V463" s="62">
        <f>$G463+$H463+$K463+IF(ISBLANK($E463),0,$F463*VLOOKUP($E463,'INFO_Materials recyclability'!$I$6:$M$14,3,0))</f>
        <v>0</v>
      </c>
      <c r="W463" s="62">
        <f>$I463+$J463+$L463+$M463+$N463+$O463+$P463+$Q463+$R463+IF(ISBLANK($E463),0,$F463*(1-VLOOKUP($E463,'INFO_Materials recyclability'!$I$6:$M$14,3,0)))</f>
        <v>0</v>
      </c>
      <c r="X463" s="62">
        <f>$G463+$H463+$I463+IF(ISBLANK($E463),0,$F463*VLOOKUP($E463,'INFO_Materials recyclability'!$I$6:$M$14,4,0))</f>
        <v>0</v>
      </c>
      <c r="Y463" s="62">
        <f>$J463+$K463+$L463+$M463+$N463+$O463+$P463+$Q463+$R463+IF(ISBLANK($E463),0,$F463*(1-VLOOKUP($E463,'INFO_Materials recyclability'!$I$6:$M$14,4,0)))</f>
        <v>0</v>
      </c>
      <c r="Z463" s="62">
        <f>$G463+$H463+$I463+$J463+IF(ISBLANK($E463),0,$F463*VLOOKUP($E463,'INFO_Materials recyclability'!$I$6:$M$14,5,0))</f>
        <v>0</v>
      </c>
      <c r="AA463" s="62">
        <f>$K463+$L463+$M463+$N463+$O463+$P463+$Q463+$R463+IF(ISBLANK($E463),0,$F463*(1-VLOOKUP($E463,'INFO_Materials recyclability'!$I$6:$M$14,5,0)))</f>
        <v>0</v>
      </c>
    </row>
    <row r="464" spans="2:27" x14ac:dyDescent="0.35">
      <c r="B464" s="5"/>
      <c r="C464" s="5"/>
      <c r="D464" s="26"/>
      <c r="E464" s="51"/>
      <c r="F464" s="53"/>
      <c r="G464" s="49"/>
      <c r="H464" s="49"/>
      <c r="I464" s="49"/>
      <c r="J464" s="49"/>
      <c r="K464" s="49"/>
      <c r="L464" s="49"/>
      <c r="M464" s="49"/>
      <c r="N464" s="49"/>
      <c r="O464" s="49"/>
      <c r="P464" s="56"/>
      <c r="Q464" s="70"/>
      <c r="R464" s="61"/>
      <c r="T464" s="62">
        <f>$G464+$H464+$L464+IF(ISBLANK($E464),0,$F464*VLOOKUP($E464,'INFO_Materials recyclability'!$I$6:$M$14,2,0))</f>
        <v>0</v>
      </c>
      <c r="U464" s="62">
        <f>$I464+$J464+$K464+$M464+$N464+$O464+$P464+$Q464+$R464+IF(ISBLANK($E464),0,$F464*(1-VLOOKUP($E464,'INFO_Materials recyclability'!$I$6:$M$14,2,0)))</f>
        <v>0</v>
      </c>
      <c r="V464" s="62">
        <f>$G464+$H464+$K464+IF(ISBLANK($E464),0,$F464*VLOOKUP($E464,'INFO_Materials recyclability'!$I$6:$M$14,3,0))</f>
        <v>0</v>
      </c>
      <c r="W464" s="62">
        <f>$I464+$J464+$L464+$M464+$N464+$O464+$P464+$Q464+$R464+IF(ISBLANK($E464),0,$F464*(1-VLOOKUP($E464,'INFO_Materials recyclability'!$I$6:$M$14,3,0)))</f>
        <v>0</v>
      </c>
      <c r="X464" s="62">
        <f>$G464+$H464+$I464+IF(ISBLANK($E464),0,$F464*VLOOKUP($E464,'INFO_Materials recyclability'!$I$6:$M$14,4,0))</f>
        <v>0</v>
      </c>
      <c r="Y464" s="62">
        <f>$J464+$K464+$L464+$M464+$N464+$O464+$P464+$Q464+$R464+IF(ISBLANK($E464),0,$F464*(1-VLOOKUP($E464,'INFO_Materials recyclability'!$I$6:$M$14,4,0)))</f>
        <v>0</v>
      </c>
      <c r="Z464" s="62">
        <f>$G464+$H464+$I464+$J464+IF(ISBLANK($E464),0,$F464*VLOOKUP($E464,'INFO_Materials recyclability'!$I$6:$M$14,5,0))</f>
        <v>0</v>
      </c>
      <c r="AA464" s="62">
        <f>$K464+$L464+$M464+$N464+$O464+$P464+$Q464+$R464+IF(ISBLANK($E464),0,$F464*(1-VLOOKUP($E464,'INFO_Materials recyclability'!$I$6:$M$14,5,0)))</f>
        <v>0</v>
      </c>
    </row>
    <row r="465" spans="2:27" x14ac:dyDescent="0.35">
      <c r="B465" s="5"/>
      <c r="C465" s="5"/>
      <c r="D465" s="26"/>
      <c r="E465" s="51"/>
      <c r="F465" s="53"/>
      <c r="G465" s="49"/>
      <c r="H465" s="49"/>
      <c r="I465" s="49"/>
      <c r="J465" s="49"/>
      <c r="K465" s="49"/>
      <c r="L465" s="49"/>
      <c r="M465" s="49"/>
      <c r="N465" s="49"/>
      <c r="O465" s="49"/>
      <c r="P465" s="56"/>
      <c r="Q465" s="70"/>
      <c r="R465" s="61"/>
      <c r="T465" s="62">
        <f>$G465+$H465+$L465+IF(ISBLANK($E465),0,$F465*VLOOKUP($E465,'INFO_Materials recyclability'!$I$6:$M$14,2,0))</f>
        <v>0</v>
      </c>
      <c r="U465" s="62">
        <f>$I465+$J465+$K465+$M465+$N465+$O465+$P465+$Q465+$R465+IF(ISBLANK($E465),0,$F465*(1-VLOOKUP($E465,'INFO_Materials recyclability'!$I$6:$M$14,2,0)))</f>
        <v>0</v>
      </c>
      <c r="V465" s="62">
        <f>$G465+$H465+$K465+IF(ISBLANK($E465),0,$F465*VLOOKUP($E465,'INFO_Materials recyclability'!$I$6:$M$14,3,0))</f>
        <v>0</v>
      </c>
      <c r="W465" s="62">
        <f>$I465+$J465+$L465+$M465+$N465+$O465+$P465+$Q465+$R465+IF(ISBLANK($E465),0,$F465*(1-VLOOKUP($E465,'INFO_Materials recyclability'!$I$6:$M$14,3,0)))</f>
        <v>0</v>
      </c>
      <c r="X465" s="62">
        <f>$G465+$H465+$I465+IF(ISBLANK($E465),0,$F465*VLOOKUP($E465,'INFO_Materials recyclability'!$I$6:$M$14,4,0))</f>
        <v>0</v>
      </c>
      <c r="Y465" s="62">
        <f>$J465+$K465+$L465+$M465+$N465+$O465+$P465+$Q465+$R465+IF(ISBLANK($E465),0,$F465*(1-VLOOKUP($E465,'INFO_Materials recyclability'!$I$6:$M$14,4,0)))</f>
        <v>0</v>
      </c>
      <c r="Z465" s="62">
        <f>$G465+$H465+$I465+$J465+IF(ISBLANK($E465),0,$F465*VLOOKUP($E465,'INFO_Materials recyclability'!$I$6:$M$14,5,0))</f>
        <v>0</v>
      </c>
      <c r="AA465" s="62">
        <f>$K465+$L465+$M465+$N465+$O465+$P465+$Q465+$R465+IF(ISBLANK($E465),0,$F465*(1-VLOOKUP($E465,'INFO_Materials recyclability'!$I$6:$M$14,5,0)))</f>
        <v>0</v>
      </c>
    </row>
    <row r="466" spans="2:27" x14ac:dyDescent="0.35">
      <c r="B466" s="5"/>
      <c r="C466" s="5"/>
      <c r="D466" s="26"/>
      <c r="E466" s="51"/>
      <c r="F466" s="53"/>
      <c r="G466" s="49"/>
      <c r="H466" s="49"/>
      <c r="I466" s="49"/>
      <c r="J466" s="49"/>
      <c r="K466" s="49"/>
      <c r="L466" s="49"/>
      <c r="M466" s="49"/>
      <c r="N466" s="49"/>
      <c r="O466" s="49"/>
      <c r="P466" s="56"/>
      <c r="Q466" s="70"/>
      <c r="R466" s="61"/>
      <c r="T466" s="62">
        <f>$G466+$H466+$L466+IF(ISBLANK($E466),0,$F466*VLOOKUP($E466,'INFO_Materials recyclability'!$I$6:$M$14,2,0))</f>
        <v>0</v>
      </c>
      <c r="U466" s="62">
        <f>$I466+$J466+$K466+$M466+$N466+$O466+$P466+$Q466+$R466+IF(ISBLANK($E466),0,$F466*(1-VLOOKUP($E466,'INFO_Materials recyclability'!$I$6:$M$14,2,0)))</f>
        <v>0</v>
      </c>
      <c r="V466" s="62">
        <f>$G466+$H466+$K466+IF(ISBLANK($E466),0,$F466*VLOOKUP($E466,'INFO_Materials recyclability'!$I$6:$M$14,3,0))</f>
        <v>0</v>
      </c>
      <c r="W466" s="62">
        <f>$I466+$J466+$L466+$M466+$N466+$O466+$P466+$Q466+$R466+IF(ISBLANK($E466),0,$F466*(1-VLOOKUP($E466,'INFO_Materials recyclability'!$I$6:$M$14,3,0)))</f>
        <v>0</v>
      </c>
      <c r="X466" s="62">
        <f>$G466+$H466+$I466+IF(ISBLANK($E466),0,$F466*VLOOKUP($E466,'INFO_Materials recyclability'!$I$6:$M$14,4,0))</f>
        <v>0</v>
      </c>
      <c r="Y466" s="62">
        <f>$J466+$K466+$L466+$M466+$N466+$O466+$P466+$Q466+$R466+IF(ISBLANK($E466),0,$F466*(1-VLOOKUP($E466,'INFO_Materials recyclability'!$I$6:$M$14,4,0)))</f>
        <v>0</v>
      </c>
      <c r="Z466" s="62">
        <f>$G466+$H466+$I466+$J466+IF(ISBLANK($E466),0,$F466*VLOOKUP($E466,'INFO_Materials recyclability'!$I$6:$M$14,5,0))</f>
        <v>0</v>
      </c>
      <c r="AA466" s="62">
        <f>$K466+$L466+$M466+$N466+$O466+$P466+$Q466+$R466+IF(ISBLANK($E466),0,$F466*(1-VLOOKUP($E466,'INFO_Materials recyclability'!$I$6:$M$14,5,0)))</f>
        <v>0</v>
      </c>
    </row>
    <row r="467" spans="2:27" x14ac:dyDescent="0.35">
      <c r="B467" s="5"/>
      <c r="C467" s="5"/>
      <c r="D467" s="26"/>
      <c r="E467" s="51"/>
      <c r="F467" s="53"/>
      <c r="G467" s="49"/>
      <c r="H467" s="49"/>
      <c r="I467" s="49"/>
      <c r="J467" s="49"/>
      <c r="K467" s="49"/>
      <c r="L467" s="49"/>
      <c r="M467" s="49"/>
      <c r="N467" s="49"/>
      <c r="O467" s="49"/>
      <c r="P467" s="56"/>
      <c r="Q467" s="70"/>
      <c r="R467" s="61"/>
      <c r="T467" s="62">
        <f>$G467+$H467+$L467+IF(ISBLANK($E467),0,$F467*VLOOKUP($E467,'INFO_Materials recyclability'!$I$6:$M$14,2,0))</f>
        <v>0</v>
      </c>
      <c r="U467" s="62">
        <f>$I467+$J467+$K467+$M467+$N467+$O467+$P467+$Q467+$R467+IF(ISBLANK($E467),0,$F467*(1-VLOOKUP($E467,'INFO_Materials recyclability'!$I$6:$M$14,2,0)))</f>
        <v>0</v>
      </c>
      <c r="V467" s="62">
        <f>$G467+$H467+$K467+IF(ISBLANK($E467),0,$F467*VLOOKUP($E467,'INFO_Materials recyclability'!$I$6:$M$14,3,0))</f>
        <v>0</v>
      </c>
      <c r="W467" s="62">
        <f>$I467+$J467+$L467+$M467+$N467+$O467+$P467+$Q467+$R467+IF(ISBLANK($E467),0,$F467*(1-VLOOKUP($E467,'INFO_Materials recyclability'!$I$6:$M$14,3,0)))</f>
        <v>0</v>
      </c>
      <c r="X467" s="62">
        <f>$G467+$H467+$I467+IF(ISBLANK($E467),0,$F467*VLOOKUP($E467,'INFO_Materials recyclability'!$I$6:$M$14,4,0))</f>
        <v>0</v>
      </c>
      <c r="Y467" s="62">
        <f>$J467+$K467+$L467+$M467+$N467+$O467+$P467+$Q467+$R467+IF(ISBLANK($E467),0,$F467*(1-VLOOKUP($E467,'INFO_Materials recyclability'!$I$6:$M$14,4,0)))</f>
        <v>0</v>
      </c>
      <c r="Z467" s="62">
        <f>$G467+$H467+$I467+$J467+IF(ISBLANK($E467),0,$F467*VLOOKUP($E467,'INFO_Materials recyclability'!$I$6:$M$14,5,0))</f>
        <v>0</v>
      </c>
      <c r="AA467" s="62">
        <f>$K467+$L467+$M467+$N467+$O467+$P467+$Q467+$R467+IF(ISBLANK($E467),0,$F467*(1-VLOOKUP($E467,'INFO_Materials recyclability'!$I$6:$M$14,5,0)))</f>
        <v>0</v>
      </c>
    </row>
    <row r="468" spans="2:27" x14ac:dyDescent="0.35">
      <c r="B468" s="5"/>
      <c r="C468" s="5"/>
      <c r="D468" s="26"/>
      <c r="E468" s="51"/>
      <c r="F468" s="53"/>
      <c r="G468" s="49"/>
      <c r="H468" s="49"/>
      <c r="I468" s="49"/>
      <c r="J468" s="49"/>
      <c r="K468" s="49"/>
      <c r="L468" s="49"/>
      <c r="M468" s="49"/>
      <c r="N468" s="49"/>
      <c r="O468" s="49"/>
      <c r="P468" s="56"/>
      <c r="Q468" s="70"/>
      <c r="R468" s="61"/>
      <c r="T468" s="62">
        <f>$G468+$H468+$L468+IF(ISBLANK($E468),0,$F468*VLOOKUP($E468,'INFO_Materials recyclability'!$I$6:$M$14,2,0))</f>
        <v>0</v>
      </c>
      <c r="U468" s="62">
        <f>$I468+$J468+$K468+$M468+$N468+$O468+$P468+$Q468+$R468+IF(ISBLANK($E468),0,$F468*(1-VLOOKUP($E468,'INFO_Materials recyclability'!$I$6:$M$14,2,0)))</f>
        <v>0</v>
      </c>
      <c r="V468" s="62">
        <f>$G468+$H468+$K468+IF(ISBLANK($E468),0,$F468*VLOOKUP($E468,'INFO_Materials recyclability'!$I$6:$M$14,3,0))</f>
        <v>0</v>
      </c>
      <c r="W468" s="62">
        <f>$I468+$J468+$L468+$M468+$N468+$O468+$P468+$Q468+$R468+IF(ISBLANK($E468),0,$F468*(1-VLOOKUP($E468,'INFO_Materials recyclability'!$I$6:$M$14,3,0)))</f>
        <v>0</v>
      </c>
      <c r="X468" s="62">
        <f>$G468+$H468+$I468+IF(ISBLANK($E468),0,$F468*VLOOKUP($E468,'INFO_Materials recyclability'!$I$6:$M$14,4,0))</f>
        <v>0</v>
      </c>
      <c r="Y468" s="62">
        <f>$J468+$K468+$L468+$M468+$N468+$O468+$P468+$Q468+$R468+IF(ISBLANK($E468),0,$F468*(1-VLOOKUP($E468,'INFO_Materials recyclability'!$I$6:$M$14,4,0)))</f>
        <v>0</v>
      </c>
      <c r="Z468" s="62">
        <f>$G468+$H468+$I468+$J468+IF(ISBLANK($E468),0,$F468*VLOOKUP($E468,'INFO_Materials recyclability'!$I$6:$M$14,5,0))</f>
        <v>0</v>
      </c>
      <c r="AA468" s="62">
        <f>$K468+$L468+$M468+$N468+$O468+$P468+$Q468+$R468+IF(ISBLANK($E468),0,$F468*(1-VLOOKUP($E468,'INFO_Materials recyclability'!$I$6:$M$14,5,0)))</f>
        <v>0</v>
      </c>
    </row>
    <row r="469" spans="2:27" x14ac:dyDescent="0.35">
      <c r="B469" s="5"/>
      <c r="C469" s="5"/>
      <c r="D469" s="26"/>
      <c r="E469" s="51"/>
      <c r="F469" s="53"/>
      <c r="G469" s="49"/>
      <c r="H469" s="49"/>
      <c r="I469" s="49"/>
      <c r="J469" s="49"/>
      <c r="K469" s="49"/>
      <c r="L469" s="49"/>
      <c r="M469" s="49"/>
      <c r="N469" s="49"/>
      <c r="O469" s="49"/>
      <c r="P469" s="56"/>
      <c r="Q469" s="70"/>
      <c r="R469" s="61"/>
      <c r="T469" s="62">
        <f>$G469+$H469+$L469+IF(ISBLANK($E469),0,$F469*VLOOKUP($E469,'INFO_Materials recyclability'!$I$6:$M$14,2,0))</f>
        <v>0</v>
      </c>
      <c r="U469" s="62">
        <f>$I469+$J469+$K469+$M469+$N469+$O469+$P469+$Q469+$R469+IF(ISBLANK($E469),0,$F469*(1-VLOOKUP($E469,'INFO_Materials recyclability'!$I$6:$M$14,2,0)))</f>
        <v>0</v>
      </c>
      <c r="V469" s="62">
        <f>$G469+$H469+$K469+IF(ISBLANK($E469),0,$F469*VLOOKUP($E469,'INFO_Materials recyclability'!$I$6:$M$14,3,0))</f>
        <v>0</v>
      </c>
      <c r="W469" s="62">
        <f>$I469+$J469+$L469+$M469+$N469+$O469+$P469+$Q469+$R469+IF(ISBLANK($E469),0,$F469*(1-VLOOKUP($E469,'INFO_Materials recyclability'!$I$6:$M$14,3,0)))</f>
        <v>0</v>
      </c>
      <c r="X469" s="62">
        <f>$G469+$H469+$I469+IF(ISBLANK($E469),0,$F469*VLOOKUP($E469,'INFO_Materials recyclability'!$I$6:$M$14,4,0))</f>
        <v>0</v>
      </c>
      <c r="Y469" s="62">
        <f>$J469+$K469+$L469+$M469+$N469+$O469+$P469+$Q469+$R469+IF(ISBLANK($E469),0,$F469*(1-VLOOKUP($E469,'INFO_Materials recyclability'!$I$6:$M$14,4,0)))</f>
        <v>0</v>
      </c>
      <c r="Z469" s="62">
        <f>$G469+$H469+$I469+$J469+IF(ISBLANK($E469),0,$F469*VLOOKUP($E469,'INFO_Materials recyclability'!$I$6:$M$14,5,0))</f>
        <v>0</v>
      </c>
      <c r="AA469" s="62">
        <f>$K469+$L469+$M469+$N469+$O469+$P469+$Q469+$R469+IF(ISBLANK($E469),0,$F469*(1-VLOOKUP($E469,'INFO_Materials recyclability'!$I$6:$M$14,5,0)))</f>
        <v>0</v>
      </c>
    </row>
    <row r="470" spans="2:27" x14ac:dyDescent="0.35">
      <c r="B470" s="5"/>
      <c r="C470" s="5"/>
      <c r="D470" s="26"/>
      <c r="E470" s="51"/>
      <c r="F470" s="53"/>
      <c r="G470" s="49"/>
      <c r="H470" s="49"/>
      <c r="I470" s="49"/>
      <c r="J470" s="49"/>
      <c r="K470" s="49"/>
      <c r="L470" s="49"/>
      <c r="M470" s="49"/>
      <c r="N470" s="49"/>
      <c r="O470" s="49"/>
      <c r="P470" s="56"/>
      <c r="Q470" s="70"/>
      <c r="R470" s="61"/>
      <c r="T470" s="62">
        <f>$G470+$H470+$L470+IF(ISBLANK($E470),0,$F470*VLOOKUP($E470,'INFO_Materials recyclability'!$I$6:$M$14,2,0))</f>
        <v>0</v>
      </c>
      <c r="U470" s="62">
        <f>$I470+$J470+$K470+$M470+$N470+$O470+$P470+$Q470+$R470+IF(ISBLANK($E470),0,$F470*(1-VLOOKUP($E470,'INFO_Materials recyclability'!$I$6:$M$14,2,0)))</f>
        <v>0</v>
      </c>
      <c r="V470" s="62">
        <f>$G470+$H470+$K470+IF(ISBLANK($E470),0,$F470*VLOOKUP($E470,'INFO_Materials recyclability'!$I$6:$M$14,3,0))</f>
        <v>0</v>
      </c>
      <c r="W470" s="62">
        <f>$I470+$J470+$L470+$M470+$N470+$O470+$P470+$Q470+$R470+IF(ISBLANK($E470),0,$F470*(1-VLOOKUP($E470,'INFO_Materials recyclability'!$I$6:$M$14,3,0)))</f>
        <v>0</v>
      </c>
      <c r="X470" s="62">
        <f>$G470+$H470+$I470+IF(ISBLANK($E470),0,$F470*VLOOKUP($E470,'INFO_Materials recyclability'!$I$6:$M$14,4,0))</f>
        <v>0</v>
      </c>
      <c r="Y470" s="62">
        <f>$J470+$K470+$L470+$M470+$N470+$O470+$P470+$Q470+$R470+IF(ISBLANK($E470),0,$F470*(1-VLOOKUP($E470,'INFO_Materials recyclability'!$I$6:$M$14,4,0)))</f>
        <v>0</v>
      </c>
      <c r="Z470" s="62">
        <f>$G470+$H470+$I470+$J470+IF(ISBLANK($E470),0,$F470*VLOOKUP($E470,'INFO_Materials recyclability'!$I$6:$M$14,5,0))</f>
        <v>0</v>
      </c>
      <c r="AA470" s="62">
        <f>$K470+$L470+$M470+$N470+$O470+$P470+$Q470+$R470+IF(ISBLANK($E470),0,$F470*(1-VLOOKUP($E470,'INFO_Materials recyclability'!$I$6:$M$14,5,0)))</f>
        <v>0</v>
      </c>
    </row>
    <row r="471" spans="2:27" x14ac:dyDescent="0.35">
      <c r="B471" s="5"/>
      <c r="C471" s="5"/>
      <c r="D471" s="26"/>
      <c r="E471" s="51"/>
      <c r="F471" s="53"/>
      <c r="G471" s="49"/>
      <c r="H471" s="49"/>
      <c r="I471" s="49"/>
      <c r="J471" s="49"/>
      <c r="K471" s="49"/>
      <c r="L471" s="49"/>
      <c r="M471" s="49"/>
      <c r="N471" s="49"/>
      <c r="O471" s="49"/>
      <c r="P471" s="56"/>
      <c r="Q471" s="70"/>
      <c r="R471" s="61"/>
      <c r="T471" s="62">
        <f>$G471+$H471+$L471+IF(ISBLANK($E471),0,$F471*VLOOKUP($E471,'INFO_Materials recyclability'!$I$6:$M$14,2,0))</f>
        <v>0</v>
      </c>
      <c r="U471" s="62">
        <f>$I471+$J471+$K471+$M471+$N471+$O471+$P471+$Q471+$R471+IF(ISBLANK($E471),0,$F471*(1-VLOOKUP($E471,'INFO_Materials recyclability'!$I$6:$M$14,2,0)))</f>
        <v>0</v>
      </c>
      <c r="V471" s="62">
        <f>$G471+$H471+$K471+IF(ISBLANK($E471),0,$F471*VLOOKUP($E471,'INFO_Materials recyclability'!$I$6:$M$14,3,0))</f>
        <v>0</v>
      </c>
      <c r="W471" s="62">
        <f>$I471+$J471+$L471+$M471+$N471+$O471+$P471+$Q471+$R471+IF(ISBLANK($E471),0,$F471*(1-VLOOKUP($E471,'INFO_Materials recyclability'!$I$6:$M$14,3,0)))</f>
        <v>0</v>
      </c>
      <c r="X471" s="62">
        <f>$G471+$H471+$I471+IF(ISBLANK($E471),0,$F471*VLOOKUP($E471,'INFO_Materials recyclability'!$I$6:$M$14,4,0))</f>
        <v>0</v>
      </c>
      <c r="Y471" s="62">
        <f>$J471+$K471+$L471+$M471+$N471+$O471+$P471+$Q471+$R471+IF(ISBLANK($E471),0,$F471*(1-VLOOKUP($E471,'INFO_Materials recyclability'!$I$6:$M$14,4,0)))</f>
        <v>0</v>
      </c>
      <c r="Z471" s="62">
        <f>$G471+$H471+$I471+$J471+IF(ISBLANK($E471),0,$F471*VLOOKUP($E471,'INFO_Materials recyclability'!$I$6:$M$14,5,0))</f>
        <v>0</v>
      </c>
      <c r="AA471" s="62">
        <f>$K471+$L471+$M471+$N471+$O471+$P471+$Q471+$R471+IF(ISBLANK($E471),0,$F471*(1-VLOOKUP($E471,'INFO_Materials recyclability'!$I$6:$M$14,5,0)))</f>
        <v>0</v>
      </c>
    </row>
    <row r="472" spans="2:27" x14ac:dyDescent="0.35">
      <c r="B472" s="5"/>
      <c r="C472" s="5"/>
      <c r="D472" s="26"/>
      <c r="E472" s="51"/>
      <c r="F472" s="53"/>
      <c r="G472" s="49"/>
      <c r="H472" s="49"/>
      <c r="I472" s="49"/>
      <c r="J472" s="49"/>
      <c r="K472" s="49"/>
      <c r="L472" s="49"/>
      <c r="M472" s="49"/>
      <c r="N472" s="49"/>
      <c r="O472" s="49"/>
      <c r="P472" s="56"/>
      <c r="Q472" s="70"/>
      <c r="R472" s="61"/>
      <c r="T472" s="62">
        <f>$G472+$H472+$L472+IF(ISBLANK($E472),0,$F472*VLOOKUP($E472,'INFO_Materials recyclability'!$I$6:$M$14,2,0))</f>
        <v>0</v>
      </c>
      <c r="U472" s="62">
        <f>$I472+$J472+$K472+$M472+$N472+$O472+$P472+$Q472+$R472+IF(ISBLANK($E472),0,$F472*(1-VLOOKUP($E472,'INFO_Materials recyclability'!$I$6:$M$14,2,0)))</f>
        <v>0</v>
      </c>
      <c r="V472" s="62">
        <f>$G472+$H472+$K472+IF(ISBLANK($E472),0,$F472*VLOOKUP($E472,'INFO_Materials recyclability'!$I$6:$M$14,3,0))</f>
        <v>0</v>
      </c>
      <c r="W472" s="62">
        <f>$I472+$J472+$L472+$M472+$N472+$O472+$P472+$Q472+$R472+IF(ISBLANK($E472),0,$F472*(1-VLOOKUP($E472,'INFO_Materials recyclability'!$I$6:$M$14,3,0)))</f>
        <v>0</v>
      </c>
      <c r="X472" s="62">
        <f>$G472+$H472+$I472+IF(ISBLANK($E472),0,$F472*VLOOKUP($E472,'INFO_Materials recyclability'!$I$6:$M$14,4,0))</f>
        <v>0</v>
      </c>
      <c r="Y472" s="62">
        <f>$J472+$K472+$L472+$M472+$N472+$O472+$P472+$Q472+$R472+IF(ISBLANK($E472),0,$F472*(1-VLOOKUP($E472,'INFO_Materials recyclability'!$I$6:$M$14,4,0)))</f>
        <v>0</v>
      </c>
      <c r="Z472" s="62">
        <f>$G472+$H472+$I472+$J472+IF(ISBLANK($E472),0,$F472*VLOOKUP($E472,'INFO_Materials recyclability'!$I$6:$M$14,5,0))</f>
        <v>0</v>
      </c>
      <c r="AA472" s="62">
        <f>$K472+$L472+$M472+$N472+$O472+$P472+$Q472+$R472+IF(ISBLANK($E472),0,$F472*(1-VLOOKUP($E472,'INFO_Materials recyclability'!$I$6:$M$14,5,0)))</f>
        <v>0</v>
      </c>
    </row>
    <row r="473" spans="2:27" x14ac:dyDescent="0.35">
      <c r="B473" s="5"/>
      <c r="C473" s="5"/>
      <c r="D473" s="26"/>
      <c r="E473" s="51"/>
      <c r="F473" s="53"/>
      <c r="G473" s="49"/>
      <c r="H473" s="49"/>
      <c r="I473" s="49"/>
      <c r="J473" s="49"/>
      <c r="K473" s="49"/>
      <c r="L473" s="49"/>
      <c r="M473" s="49"/>
      <c r="N473" s="49"/>
      <c r="O473" s="49"/>
      <c r="P473" s="56"/>
      <c r="Q473" s="70"/>
      <c r="R473" s="61"/>
      <c r="T473" s="62">
        <f>$G473+$H473+$L473+IF(ISBLANK($E473),0,$F473*VLOOKUP($E473,'INFO_Materials recyclability'!$I$6:$M$14,2,0))</f>
        <v>0</v>
      </c>
      <c r="U473" s="62">
        <f>$I473+$J473+$K473+$M473+$N473+$O473+$P473+$Q473+$R473+IF(ISBLANK($E473),0,$F473*(1-VLOOKUP($E473,'INFO_Materials recyclability'!$I$6:$M$14,2,0)))</f>
        <v>0</v>
      </c>
      <c r="V473" s="62">
        <f>$G473+$H473+$K473+IF(ISBLANK($E473),0,$F473*VLOOKUP($E473,'INFO_Materials recyclability'!$I$6:$M$14,3,0))</f>
        <v>0</v>
      </c>
      <c r="W473" s="62">
        <f>$I473+$J473+$L473+$M473+$N473+$O473+$P473+$Q473+$R473+IF(ISBLANK($E473),0,$F473*(1-VLOOKUP($E473,'INFO_Materials recyclability'!$I$6:$M$14,3,0)))</f>
        <v>0</v>
      </c>
      <c r="X473" s="62">
        <f>$G473+$H473+$I473+IF(ISBLANK($E473),0,$F473*VLOOKUP($E473,'INFO_Materials recyclability'!$I$6:$M$14,4,0))</f>
        <v>0</v>
      </c>
      <c r="Y473" s="62">
        <f>$J473+$K473+$L473+$M473+$N473+$O473+$P473+$Q473+$R473+IF(ISBLANK($E473),0,$F473*(1-VLOOKUP($E473,'INFO_Materials recyclability'!$I$6:$M$14,4,0)))</f>
        <v>0</v>
      </c>
      <c r="Z473" s="62">
        <f>$G473+$H473+$I473+$J473+IF(ISBLANK($E473),0,$F473*VLOOKUP($E473,'INFO_Materials recyclability'!$I$6:$M$14,5,0))</f>
        <v>0</v>
      </c>
      <c r="AA473" s="62">
        <f>$K473+$L473+$M473+$N473+$O473+$P473+$Q473+$R473+IF(ISBLANK($E473),0,$F473*(1-VLOOKUP($E473,'INFO_Materials recyclability'!$I$6:$M$14,5,0)))</f>
        <v>0</v>
      </c>
    </row>
    <row r="474" spans="2:27" x14ac:dyDescent="0.35">
      <c r="B474" s="5"/>
      <c r="C474" s="5"/>
      <c r="D474" s="26"/>
      <c r="E474" s="51"/>
      <c r="F474" s="53"/>
      <c r="G474" s="49"/>
      <c r="H474" s="49"/>
      <c r="I474" s="49"/>
      <c r="J474" s="49"/>
      <c r="K474" s="49"/>
      <c r="L474" s="49"/>
      <c r="M474" s="49"/>
      <c r="N474" s="49"/>
      <c r="O474" s="49"/>
      <c r="P474" s="56"/>
      <c r="Q474" s="70"/>
      <c r="R474" s="61"/>
      <c r="T474" s="62">
        <f>$G474+$H474+$L474+IF(ISBLANK($E474),0,$F474*VLOOKUP($E474,'INFO_Materials recyclability'!$I$6:$M$14,2,0))</f>
        <v>0</v>
      </c>
      <c r="U474" s="62">
        <f>$I474+$J474+$K474+$M474+$N474+$O474+$P474+$Q474+$R474+IF(ISBLANK($E474),0,$F474*(1-VLOOKUP($E474,'INFO_Materials recyclability'!$I$6:$M$14,2,0)))</f>
        <v>0</v>
      </c>
      <c r="V474" s="62">
        <f>$G474+$H474+$K474+IF(ISBLANK($E474),0,$F474*VLOOKUP($E474,'INFO_Materials recyclability'!$I$6:$M$14,3,0))</f>
        <v>0</v>
      </c>
      <c r="W474" s="62">
        <f>$I474+$J474+$L474+$M474+$N474+$O474+$P474+$Q474+$R474+IF(ISBLANK($E474),0,$F474*(1-VLOOKUP($E474,'INFO_Materials recyclability'!$I$6:$M$14,3,0)))</f>
        <v>0</v>
      </c>
      <c r="X474" s="62">
        <f>$G474+$H474+$I474+IF(ISBLANK($E474),0,$F474*VLOOKUP($E474,'INFO_Materials recyclability'!$I$6:$M$14,4,0))</f>
        <v>0</v>
      </c>
      <c r="Y474" s="62">
        <f>$J474+$K474+$L474+$M474+$N474+$O474+$P474+$Q474+$R474+IF(ISBLANK($E474),0,$F474*(1-VLOOKUP($E474,'INFO_Materials recyclability'!$I$6:$M$14,4,0)))</f>
        <v>0</v>
      </c>
      <c r="Z474" s="62">
        <f>$G474+$H474+$I474+$J474+IF(ISBLANK($E474),0,$F474*VLOOKUP($E474,'INFO_Materials recyclability'!$I$6:$M$14,5,0))</f>
        <v>0</v>
      </c>
      <c r="AA474" s="62">
        <f>$K474+$L474+$M474+$N474+$O474+$P474+$Q474+$R474+IF(ISBLANK($E474),0,$F474*(1-VLOOKUP($E474,'INFO_Materials recyclability'!$I$6:$M$14,5,0)))</f>
        <v>0</v>
      </c>
    </row>
    <row r="475" spans="2:27" x14ac:dyDescent="0.35">
      <c r="B475" s="5"/>
      <c r="C475" s="5"/>
      <c r="D475" s="26"/>
      <c r="E475" s="51"/>
      <c r="F475" s="53"/>
      <c r="G475" s="49"/>
      <c r="H475" s="49"/>
      <c r="I475" s="49"/>
      <c r="J475" s="49"/>
      <c r="K475" s="49"/>
      <c r="L475" s="49"/>
      <c r="M475" s="49"/>
      <c r="N475" s="49"/>
      <c r="O475" s="49"/>
      <c r="P475" s="56"/>
      <c r="Q475" s="70"/>
      <c r="R475" s="61"/>
      <c r="T475" s="62">
        <f>$G475+$H475+$L475+IF(ISBLANK($E475),0,$F475*VLOOKUP($E475,'INFO_Materials recyclability'!$I$6:$M$14,2,0))</f>
        <v>0</v>
      </c>
      <c r="U475" s="62">
        <f>$I475+$J475+$K475+$M475+$N475+$O475+$P475+$Q475+$R475+IF(ISBLANK($E475),0,$F475*(1-VLOOKUP($E475,'INFO_Materials recyclability'!$I$6:$M$14,2,0)))</f>
        <v>0</v>
      </c>
      <c r="V475" s="62">
        <f>$G475+$H475+$K475+IF(ISBLANK($E475),0,$F475*VLOOKUP($E475,'INFO_Materials recyclability'!$I$6:$M$14,3,0))</f>
        <v>0</v>
      </c>
      <c r="W475" s="62">
        <f>$I475+$J475+$L475+$M475+$N475+$O475+$P475+$Q475+$R475+IF(ISBLANK($E475),0,$F475*(1-VLOOKUP($E475,'INFO_Materials recyclability'!$I$6:$M$14,3,0)))</f>
        <v>0</v>
      </c>
      <c r="X475" s="62">
        <f>$G475+$H475+$I475+IF(ISBLANK($E475),0,$F475*VLOOKUP($E475,'INFO_Materials recyclability'!$I$6:$M$14,4,0))</f>
        <v>0</v>
      </c>
      <c r="Y475" s="62">
        <f>$J475+$K475+$L475+$M475+$N475+$O475+$P475+$Q475+$R475+IF(ISBLANK($E475),0,$F475*(1-VLOOKUP($E475,'INFO_Materials recyclability'!$I$6:$M$14,4,0)))</f>
        <v>0</v>
      </c>
      <c r="Z475" s="62">
        <f>$G475+$H475+$I475+$J475+IF(ISBLANK($E475),0,$F475*VLOOKUP($E475,'INFO_Materials recyclability'!$I$6:$M$14,5,0))</f>
        <v>0</v>
      </c>
      <c r="AA475" s="62">
        <f>$K475+$L475+$M475+$N475+$O475+$P475+$Q475+$R475+IF(ISBLANK($E475),0,$F475*(1-VLOOKUP($E475,'INFO_Materials recyclability'!$I$6:$M$14,5,0)))</f>
        <v>0</v>
      </c>
    </row>
    <row r="476" spans="2:27" x14ac:dyDescent="0.35">
      <c r="B476" s="5"/>
      <c r="C476" s="5"/>
      <c r="D476" s="26"/>
      <c r="E476" s="51"/>
      <c r="F476" s="53"/>
      <c r="G476" s="49"/>
      <c r="H476" s="49"/>
      <c r="I476" s="49"/>
      <c r="J476" s="49"/>
      <c r="K476" s="49"/>
      <c r="L476" s="49"/>
      <c r="M476" s="49"/>
      <c r="N476" s="49"/>
      <c r="O476" s="49"/>
      <c r="P476" s="56"/>
      <c r="Q476" s="70"/>
      <c r="R476" s="61"/>
      <c r="T476" s="62">
        <f>$G476+$H476+$L476+IF(ISBLANK($E476),0,$F476*VLOOKUP($E476,'INFO_Materials recyclability'!$I$6:$M$14,2,0))</f>
        <v>0</v>
      </c>
      <c r="U476" s="62">
        <f>$I476+$J476+$K476+$M476+$N476+$O476+$P476+$Q476+$R476+IF(ISBLANK($E476),0,$F476*(1-VLOOKUP($E476,'INFO_Materials recyclability'!$I$6:$M$14,2,0)))</f>
        <v>0</v>
      </c>
      <c r="V476" s="62">
        <f>$G476+$H476+$K476+IF(ISBLANK($E476),0,$F476*VLOOKUP($E476,'INFO_Materials recyclability'!$I$6:$M$14,3,0))</f>
        <v>0</v>
      </c>
      <c r="W476" s="62">
        <f>$I476+$J476+$L476+$M476+$N476+$O476+$P476+$Q476+$R476+IF(ISBLANK($E476),0,$F476*(1-VLOOKUP($E476,'INFO_Materials recyclability'!$I$6:$M$14,3,0)))</f>
        <v>0</v>
      </c>
      <c r="X476" s="62">
        <f>$G476+$H476+$I476+IF(ISBLANK($E476),0,$F476*VLOOKUP($E476,'INFO_Materials recyclability'!$I$6:$M$14,4,0))</f>
        <v>0</v>
      </c>
      <c r="Y476" s="62">
        <f>$J476+$K476+$L476+$M476+$N476+$O476+$P476+$Q476+$R476+IF(ISBLANK($E476),0,$F476*(1-VLOOKUP($E476,'INFO_Materials recyclability'!$I$6:$M$14,4,0)))</f>
        <v>0</v>
      </c>
      <c r="Z476" s="62">
        <f>$G476+$H476+$I476+$J476+IF(ISBLANK($E476),0,$F476*VLOOKUP($E476,'INFO_Materials recyclability'!$I$6:$M$14,5,0))</f>
        <v>0</v>
      </c>
      <c r="AA476" s="62">
        <f>$K476+$L476+$M476+$N476+$O476+$P476+$Q476+$R476+IF(ISBLANK($E476),0,$F476*(1-VLOOKUP($E476,'INFO_Materials recyclability'!$I$6:$M$14,5,0)))</f>
        <v>0</v>
      </c>
    </row>
    <row r="477" spans="2:27" x14ac:dyDescent="0.35">
      <c r="B477" s="5"/>
      <c r="C477" s="5"/>
      <c r="D477" s="26"/>
      <c r="E477" s="51"/>
      <c r="F477" s="53"/>
      <c r="G477" s="49"/>
      <c r="H477" s="49"/>
      <c r="I477" s="49"/>
      <c r="J477" s="49"/>
      <c r="K477" s="49"/>
      <c r="L477" s="49"/>
      <c r="M477" s="49"/>
      <c r="N477" s="49"/>
      <c r="O477" s="49"/>
      <c r="P477" s="56"/>
      <c r="Q477" s="70"/>
      <c r="R477" s="61"/>
      <c r="T477" s="62">
        <f>$G477+$H477+$L477+IF(ISBLANK($E477),0,$F477*VLOOKUP($E477,'INFO_Materials recyclability'!$I$6:$M$14,2,0))</f>
        <v>0</v>
      </c>
      <c r="U477" s="62">
        <f>$I477+$J477+$K477+$M477+$N477+$O477+$P477+$Q477+$R477+IF(ISBLANK($E477),0,$F477*(1-VLOOKUP($E477,'INFO_Materials recyclability'!$I$6:$M$14,2,0)))</f>
        <v>0</v>
      </c>
      <c r="V477" s="62">
        <f>$G477+$H477+$K477+IF(ISBLANK($E477),0,$F477*VLOOKUP($E477,'INFO_Materials recyclability'!$I$6:$M$14,3,0))</f>
        <v>0</v>
      </c>
      <c r="W477" s="62">
        <f>$I477+$J477+$L477+$M477+$N477+$O477+$P477+$Q477+$R477+IF(ISBLANK($E477),0,$F477*(1-VLOOKUP($E477,'INFO_Materials recyclability'!$I$6:$M$14,3,0)))</f>
        <v>0</v>
      </c>
      <c r="X477" s="62">
        <f>$G477+$H477+$I477+IF(ISBLANK($E477),0,$F477*VLOOKUP($E477,'INFO_Materials recyclability'!$I$6:$M$14,4,0))</f>
        <v>0</v>
      </c>
      <c r="Y477" s="62">
        <f>$J477+$K477+$L477+$M477+$N477+$O477+$P477+$Q477+$R477+IF(ISBLANK($E477),0,$F477*(1-VLOOKUP($E477,'INFO_Materials recyclability'!$I$6:$M$14,4,0)))</f>
        <v>0</v>
      </c>
      <c r="Z477" s="62">
        <f>$G477+$H477+$I477+$J477+IF(ISBLANK($E477),0,$F477*VLOOKUP($E477,'INFO_Materials recyclability'!$I$6:$M$14,5,0))</f>
        <v>0</v>
      </c>
      <c r="AA477" s="62">
        <f>$K477+$L477+$M477+$N477+$O477+$P477+$Q477+$R477+IF(ISBLANK($E477),0,$F477*(1-VLOOKUP($E477,'INFO_Materials recyclability'!$I$6:$M$14,5,0)))</f>
        <v>0</v>
      </c>
    </row>
    <row r="478" spans="2:27" x14ac:dyDescent="0.35">
      <c r="B478" s="5"/>
      <c r="C478" s="5"/>
      <c r="D478" s="26"/>
      <c r="E478" s="51"/>
      <c r="F478" s="53"/>
      <c r="G478" s="49"/>
      <c r="H478" s="49"/>
      <c r="I478" s="49"/>
      <c r="J478" s="49"/>
      <c r="K478" s="49"/>
      <c r="L478" s="49"/>
      <c r="M478" s="49"/>
      <c r="N478" s="49"/>
      <c r="O478" s="49"/>
      <c r="P478" s="56"/>
      <c r="Q478" s="70"/>
      <c r="R478" s="61"/>
      <c r="T478" s="62">
        <f>$G478+$H478+$L478+IF(ISBLANK($E478),0,$F478*VLOOKUP($E478,'INFO_Materials recyclability'!$I$6:$M$14,2,0))</f>
        <v>0</v>
      </c>
      <c r="U478" s="62">
        <f>$I478+$J478+$K478+$M478+$N478+$O478+$P478+$Q478+$R478+IF(ISBLANK($E478),0,$F478*(1-VLOOKUP($E478,'INFO_Materials recyclability'!$I$6:$M$14,2,0)))</f>
        <v>0</v>
      </c>
      <c r="V478" s="62">
        <f>$G478+$H478+$K478+IF(ISBLANK($E478),0,$F478*VLOOKUP($E478,'INFO_Materials recyclability'!$I$6:$M$14,3,0))</f>
        <v>0</v>
      </c>
      <c r="W478" s="62">
        <f>$I478+$J478+$L478+$M478+$N478+$O478+$P478+$Q478+$R478+IF(ISBLANK($E478),0,$F478*(1-VLOOKUP($E478,'INFO_Materials recyclability'!$I$6:$M$14,3,0)))</f>
        <v>0</v>
      </c>
      <c r="X478" s="62">
        <f>$G478+$H478+$I478+IF(ISBLANK($E478),0,$F478*VLOOKUP($E478,'INFO_Materials recyclability'!$I$6:$M$14,4,0))</f>
        <v>0</v>
      </c>
      <c r="Y478" s="62">
        <f>$J478+$K478+$L478+$M478+$N478+$O478+$P478+$Q478+$R478+IF(ISBLANK($E478),0,$F478*(1-VLOOKUP($E478,'INFO_Materials recyclability'!$I$6:$M$14,4,0)))</f>
        <v>0</v>
      </c>
      <c r="Z478" s="62">
        <f>$G478+$H478+$I478+$J478+IF(ISBLANK($E478),0,$F478*VLOOKUP($E478,'INFO_Materials recyclability'!$I$6:$M$14,5,0))</f>
        <v>0</v>
      </c>
      <c r="AA478" s="62">
        <f>$K478+$L478+$M478+$N478+$O478+$P478+$Q478+$R478+IF(ISBLANK($E478),0,$F478*(1-VLOOKUP($E478,'INFO_Materials recyclability'!$I$6:$M$14,5,0)))</f>
        <v>0</v>
      </c>
    </row>
    <row r="479" spans="2:27" x14ac:dyDescent="0.35">
      <c r="B479" s="5"/>
      <c r="C479" s="5"/>
      <c r="D479" s="26"/>
      <c r="E479" s="51"/>
      <c r="F479" s="53"/>
      <c r="G479" s="49"/>
      <c r="H479" s="49"/>
      <c r="I479" s="49"/>
      <c r="J479" s="49"/>
      <c r="K479" s="49"/>
      <c r="L479" s="49"/>
      <c r="M479" s="49"/>
      <c r="N479" s="49"/>
      <c r="O479" s="49"/>
      <c r="P479" s="56"/>
      <c r="Q479" s="70"/>
      <c r="R479" s="61"/>
      <c r="T479" s="62">
        <f>$G479+$H479+$L479+IF(ISBLANK($E479),0,$F479*VLOOKUP($E479,'INFO_Materials recyclability'!$I$6:$M$14,2,0))</f>
        <v>0</v>
      </c>
      <c r="U479" s="62">
        <f>$I479+$J479+$K479+$M479+$N479+$O479+$P479+$Q479+$R479+IF(ISBLANK($E479),0,$F479*(1-VLOOKUP($E479,'INFO_Materials recyclability'!$I$6:$M$14,2,0)))</f>
        <v>0</v>
      </c>
      <c r="V479" s="62">
        <f>$G479+$H479+$K479+IF(ISBLANK($E479),0,$F479*VLOOKUP($E479,'INFO_Materials recyclability'!$I$6:$M$14,3,0))</f>
        <v>0</v>
      </c>
      <c r="W479" s="62">
        <f>$I479+$J479+$L479+$M479+$N479+$O479+$P479+$Q479+$R479+IF(ISBLANK($E479),0,$F479*(1-VLOOKUP($E479,'INFO_Materials recyclability'!$I$6:$M$14,3,0)))</f>
        <v>0</v>
      </c>
      <c r="X479" s="62">
        <f>$G479+$H479+$I479+IF(ISBLANK($E479),0,$F479*VLOOKUP($E479,'INFO_Materials recyclability'!$I$6:$M$14,4,0))</f>
        <v>0</v>
      </c>
      <c r="Y479" s="62">
        <f>$J479+$K479+$L479+$M479+$N479+$O479+$P479+$Q479+$R479+IF(ISBLANK($E479),0,$F479*(1-VLOOKUP($E479,'INFO_Materials recyclability'!$I$6:$M$14,4,0)))</f>
        <v>0</v>
      </c>
      <c r="Z479" s="62">
        <f>$G479+$H479+$I479+$J479+IF(ISBLANK($E479),0,$F479*VLOOKUP($E479,'INFO_Materials recyclability'!$I$6:$M$14,5,0))</f>
        <v>0</v>
      </c>
      <c r="AA479" s="62">
        <f>$K479+$L479+$M479+$N479+$O479+$P479+$Q479+$R479+IF(ISBLANK($E479),0,$F479*(1-VLOOKUP($E479,'INFO_Materials recyclability'!$I$6:$M$14,5,0)))</f>
        <v>0</v>
      </c>
    </row>
    <row r="480" spans="2:27" x14ac:dyDescent="0.35">
      <c r="B480" s="5"/>
      <c r="C480" s="5"/>
      <c r="D480" s="26"/>
      <c r="E480" s="51"/>
      <c r="F480" s="53"/>
      <c r="G480" s="49"/>
      <c r="H480" s="49"/>
      <c r="I480" s="49"/>
      <c r="J480" s="49"/>
      <c r="K480" s="49"/>
      <c r="L480" s="49"/>
      <c r="M480" s="49"/>
      <c r="N480" s="49"/>
      <c r="O480" s="49"/>
      <c r="P480" s="56"/>
      <c r="Q480" s="70"/>
      <c r="R480" s="61"/>
      <c r="T480" s="62">
        <f>$G480+$H480+$L480+IF(ISBLANK($E480),0,$F480*VLOOKUP($E480,'INFO_Materials recyclability'!$I$6:$M$14,2,0))</f>
        <v>0</v>
      </c>
      <c r="U480" s="62">
        <f>$I480+$J480+$K480+$M480+$N480+$O480+$P480+$Q480+$R480+IF(ISBLANK($E480),0,$F480*(1-VLOOKUP($E480,'INFO_Materials recyclability'!$I$6:$M$14,2,0)))</f>
        <v>0</v>
      </c>
      <c r="V480" s="62">
        <f>$G480+$H480+$K480+IF(ISBLANK($E480),0,$F480*VLOOKUP($E480,'INFO_Materials recyclability'!$I$6:$M$14,3,0))</f>
        <v>0</v>
      </c>
      <c r="W480" s="62">
        <f>$I480+$J480+$L480+$M480+$N480+$O480+$P480+$Q480+$R480+IF(ISBLANK($E480),0,$F480*(1-VLOOKUP($E480,'INFO_Materials recyclability'!$I$6:$M$14,3,0)))</f>
        <v>0</v>
      </c>
      <c r="X480" s="62">
        <f>$G480+$H480+$I480+IF(ISBLANK($E480),0,$F480*VLOOKUP($E480,'INFO_Materials recyclability'!$I$6:$M$14,4,0))</f>
        <v>0</v>
      </c>
      <c r="Y480" s="62">
        <f>$J480+$K480+$L480+$M480+$N480+$O480+$P480+$Q480+$R480+IF(ISBLANK($E480),0,$F480*(1-VLOOKUP($E480,'INFO_Materials recyclability'!$I$6:$M$14,4,0)))</f>
        <v>0</v>
      </c>
      <c r="Z480" s="62">
        <f>$G480+$H480+$I480+$J480+IF(ISBLANK($E480),0,$F480*VLOOKUP($E480,'INFO_Materials recyclability'!$I$6:$M$14,5,0))</f>
        <v>0</v>
      </c>
      <c r="AA480" s="62">
        <f>$K480+$L480+$M480+$N480+$O480+$P480+$Q480+$R480+IF(ISBLANK($E480),0,$F480*(1-VLOOKUP($E480,'INFO_Materials recyclability'!$I$6:$M$14,5,0)))</f>
        <v>0</v>
      </c>
    </row>
    <row r="481" spans="2:27" x14ac:dyDescent="0.35">
      <c r="B481" s="5"/>
      <c r="C481" s="5"/>
      <c r="D481" s="26"/>
      <c r="E481" s="51"/>
      <c r="F481" s="53"/>
      <c r="G481" s="49"/>
      <c r="H481" s="49"/>
      <c r="I481" s="49"/>
      <c r="J481" s="49"/>
      <c r="K481" s="49"/>
      <c r="L481" s="49"/>
      <c r="M481" s="49"/>
      <c r="N481" s="49"/>
      <c r="O481" s="49"/>
      <c r="P481" s="56"/>
      <c r="Q481" s="70"/>
      <c r="R481" s="61"/>
      <c r="T481" s="62">
        <f>$G481+$H481+$L481+IF(ISBLANK($E481),0,$F481*VLOOKUP($E481,'INFO_Materials recyclability'!$I$6:$M$14,2,0))</f>
        <v>0</v>
      </c>
      <c r="U481" s="62">
        <f>$I481+$J481+$K481+$M481+$N481+$O481+$P481+$Q481+$R481+IF(ISBLANK($E481),0,$F481*(1-VLOOKUP($E481,'INFO_Materials recyclability'!$I$6:$M$14,2,0)))</f>
        <v>0</v>
      </c>
      <c r="V481" s="62">
        <f>$G481+$H481+$K481+IF(ISBLANK($E481),0,$F481*VLOOKUP($E481,'INFO_Materials recyclability'!$I$6:$M$14,3,0))</f>
        <v>0</v>
      </c>
      <c r="W481" s="62">
        <f>$I481+$J481+$L481+$M481+$N481+$O481+$P481+$Q481+$R481+IF(ISBLANK($E481),0,$F481*(1-VLOOKUP($E481,'INFO_Materials recyclability'!$I$6:$M$14,3,0)))</f>
        <v>0</v>
      </c>
      <c r="X481" s="62">
        <f>$G481+$H481+$I481+IF(ISBLANK($E481),0,$F481*VLOOKUP($E481,'INFO_Materials recyclability'!$I$6:$M$14,4,0))</f>
        <v>0</v>
      </c>
      <c r="Y481" s="62">
        <f>$J481+$K481+$L481+$M481+$N481+$O481+$P481+$Q481+$R481+IF(ISBLANK($E481),0,$F481*(1-VLOOKUP($E481,'INFO_Materials recyclability'!$I$6:$M$14,4,0)))</f>
        <v>0</v>
      </c>
      <c r="Z481" s="62">
        <f>$G481+$H481+$I481+$J481+IF(ISBLANK($E481),0,$F481*VLOOKUP($E481,'INFO_Materials recyclability'!$I$6:$M$14,5,0))</f>
        <v>0</v>
      </c>
      <c r="AA481" s="62">
        <f>$K481+$L481+$M481+$N481+$O481+$P481+$Q481+$R481+IF(ISBLANK($E481),0,$F481*(1-VLOOKUP($E481,'INFO_Materials recyclability'!$I$6:$M$14,5,0)))</f>
        <v>0</v>
      </c>
    </row>
    <row r="482" spans="2:27" x14ac:dyDescent="0.35">
      <c r="B482" s="5"/>
      <c r="C482" s="5"/>
      <c r="D482" s="26"/>
      <c r="E482" s="51"/>
      <c r="F482" s="53"/>
      <c r="G482" s="49"/>
      <c r="H482" s="49"/>
      <c r="I482" s="49"/>
      <c r="J482" s="49"/>
      <c r="K482" s="49"/>
      <c r="L482" s="49"/>
      <c r="M482" s="49"/>
      <c r="N482" s="49"/>
      <c r="O482" s="49"/>
      <c r="P482" s="56"/>
      <c r="Q482" s="70"/>
      <c r="R482" s="61"/>
      <c r="T482" s="62">
        <f>$G482+$H482+$L482+IF(ISBLANK($E482),0,$F482*VLOOKUP($E482,'INFO_Materials recyclability'!$I$6:$M$14,2,0))</f>
        <v>0</v>
      </c>
      <c r="U482" s="62">
        <f>$I482+$J482+$K482+$M482+$N482+$O482+$P482+$Q482+$R482+IF(ISBLANK($E482),0,$F482*(1-VLOOKUP($E482,'INFO_Materials recyclability'!$I$6:$M$14,2,0)))</f>
        <v>0</v>
      </c>
      <c r="V482" s="62">
        <f>$G482+$H482+$K482+IF(ISBLANK($E482),0,$F482*VLOOKUP($E482,'INFO_Materials recyclability'!$I$6:$M$14,3,0))</f>
        <v>0</v>
      </c>
      <c r="W482" s="62">
        <f>$I482+$J482+$L482+$M482+$N482+$O482+$P482+$Q482+$R482+IF(ISBLANK($E482),0,$F482*(1-VLOOKUP($E482,'INFO_Materials recyclability'!$I$6:$M$14,3,0)))</f>
        <v>0</v>
      </c>
      <c r="X482" s="62">
        <f>$G482+$H482+$I482+IF(ISBLANK($E482),0,$F482*VLOOKUP($E482,'INFO_Materials recyclability'!$I$6:$M$14,4,0))</f>
        <v>0</v>
      </c>
      <c r="Y482" s="62">
        <f>$J482+$K482+$L482+$M482+$N482+$O482+$P482+$Q482+$R482+IF(ISBLANK($E482),0,$F482*(1-VLOOKUP($E482,'INFO_Materials recyclability'!$I$6:$M$14,4,0)))</f>
        <v>0</v>
      </c>
      <c r="Z482" s="62">
        <f>$G482+$H482+$I482+$J482+IF(ISBLANK($E482),0,$F482*VLOOKUP($E482,'INFO_Materials recyclability'!$I$6:$M$14,5,0))</f>
        <v>0</v>
      </c>
      <c r="AA482" s="62">
        <f>$K482+$L482+$M482+$N482+$O482+$P482+$Q482+$R482+IF(ISBLANK($E482),0,$F482*(1-VLOOKUP($E482,'INFO_Materials recyclability'!$I$6:$M$14,5,0)))</f>
        <v>0</v>
      </c>
    </row>
    <row r="483" spans="2:27" x14ac:dyDescent="0.35">
      <c r="B483" s="5"/>
      <c r="C483" s="5"/>
      <c r="D483" s="26"/>
      <c r="E483" s="51"/>
      <c r="F483" s="53"/>
      <c r="G483" s="49"/>
      <c r="H483" s="49"/>
      <c r="I483" s="49"/>
      <c r="J483" s="49"/>
      <c r="K483" s="49"/>
      <c r="L483" s="49"/>
      <c r="M483" s="49"/>
      <c r="N483" s="49"/>
      <c r="O483" s="49"/>
      <c r="P483" s="56"/>
      <c r="Q483" s="70"/>
      <c r="R483" s="61"/>
      <c r="T483" s="62">
        <f>$G483+$H483+$L483+IF(ISBLANK($E483),0,$F483*VLOOKUP($E483,'INFO_Materials recyclability'!$I$6:$M$14,2,0))</f>
        <v>0</v>
      </c>
      <c r="U483" s="62">
        <f>$I483+$J483+$K483+$M483+$N483+$O483+$P483+$Q483+$R483+IF(ISBLANK($E483),0,$F483*(1-VLOOKUP($E483,'INFO_Materials recyclability'!$I$6:$M$14,2,0)))</f>
        <v>0</v>
      </c>
      <c r="V483" s="62">
        <f>$G483+$H483+$K483+IF(ISBLANK($E483),0,$F483*VLOOKUP($E483,'INFO_Materials recyclability'!$I$6:$M$14,3,0))</f>
        <v>0</v>
      </c>
      <c r="W483" s="62">
        <f>$I483+$J483+$L483+$M483+$N483+$O483+$P483+$Q483+$R483+IF(ISBLANK($E483),0,$F483*(1-VLOOKUP($E483,'INFO_Materials recyclability'!$I$6:$M$14,3,0)))</f>
        <v>0</v>
      </c>
      <c r="X483" s="62">
        <f>$G483+$H483+$I483+IF(ISBLANK($E483),0,$F483*VLOOKUP($E483,'INFO_Materials recyclability'!$I$6:$M$14,4,0))</f>
        <v>0</v>
      </c>
      <c r="Y483" s="62">
        <f>$J483+$K483+$L483+$M483+$N483+$O483+$P483+$Q483+$R483+IF(ISBLANK($E483),0,$F483*(1-VLOOKUP($E483,'INFO_Materials recyclability'!$I$6:$M$14,4,0)))</f>
        <v>0</v>
      </c>
      <c r="Z483" s="62">
        <f>$G483+$H483+$I483+$J483+IF(ISBLANK($E483),0,$F483*VLOOKUP($E483,'INFO_Materials recyclability'!$I$6:$M$14,5,0))</f>
        <v>0</v>
      </c>
      <c r="AA483" s="62">
        <f>$K483+$L483+$M483+$N483+$O483+$P483+$Q483+$R483+IF(ISBLANK($E483),0,$F483*(1-VLOOKUP($E483,'INFO_Materials recyclability'!$I$6:$M$14,5,0)))</f>
        <v>0</v>
      </c>
    </row>
    <row r="484" spans="2:27" x14ac:dyDescent="0.35">
      <c r="B484" s="5"/>
      <c r="C484" s="5"/>
      <c r="D484" s="26"/>
      <c r="E484" s="51"/>
      <c r="F484" s="53"/>
      <c r="G484" s="49"/>
      <c r="H484" s="49"/>
      <c r="I484" s="49"/>
      <c r="J484" s="49"/>
      <c r="K484" s="49"/>
      <c r="L484" s="49"/>
      <c r="M484" s="49"/>
      <c r="N484" s="49"/>
      <c r="O484" s="49"/>
      <c r="P484" s="56"/>
      <c r="Q484" s="70"/>
      <c r="R484" s="61"/>
      <c r="T484" s="62">
        <f>$G484+$H484+$L484+IF(ISBLANK($E484),0,$F484*VLOOKUP($E484,'INFO_Materials recyclability'!$I$6:$M$14,2,0))</f>
        <v>0</v>
      </c>
      <c r="U484" s="62">
        <f>$I484+$J484+$K484+$M484+$N484+$O484+$P484+$Q484+$R484+IF(ISBLANK($E484),0,$F484*(1-VLOOKUP($E484,'INFO_Materials recyclability'!$I$6:$M$14,2,0)))</f>
        <v>0</v>
      </c>
      <c r="V484" s="62">
        <f>$G484+$H484+$K484+IF(ISBLANK($E484),0,$F484*VLOOKUP($E484,'INFO_Materials recyclability'!$I$6:$M$14,3,0))</f>
        <v>0</v>
      </c>
      <c r="W484" s="62">
        <f>$I484+$J484+$L484+$M484+$N484+$O484+$P484+$Q484+$R484+IF(ISBLANK($E484),0,$F484*(1-VLOOKUP($E484,'INFO_Materials recyclability'!$I$6:$M$14,3,0)))</f>
        <v>0</v>
      </c>
      <c r="X484" s="62">
        <f>$G484+$H484+$I484+IF(ISBLANK($E484),0,$F484*VLOOKUP($E484,'INFO_Materials recyclability'!$I$6:$M$14,4,0))</f>
        <v>0</v>
      </c>
      <c r="Y484" s="62">
        <f>$J484+$K484+$L484+$M484+$N484+$O484+$P484+$Q484+$R484+IF(ISBLANK($E484),0,$F484*(1-VLOOKUP($E484,'INFO_Materials recyclability'!$I$6:$M$14,4,0)))</f>
        <v>0</v>
      </c>
      <c r="Z484" s="62">
        <f>$G484+$H484+$I484+$J484+IF(ISBLANK($E484),0,$F484*VLOOKUP($E484,'INFO_Materials recyclability'!$I$6:$M$14,5,0))</f>
        <v>0</v>
      </c>
      <c r="AA484" s="62">
        <f>$K484+$L484+$M484+$N484+$O484+$P484+$Q484+$R484+IF(ISBLANK($E484),0,$F484*(1-VLOOKUP($E484,'INFO_Materials recyclability'!$I$6:$M$14,5,0)))</f>
        <v>0</v>
      </c>
    </row>
    <row r="485" spans="2:27" x14ac:dyDescent="0.35">
      <c r="B485" s="5"/>
      <c r="C485" s="5"/>
      <c r="D485" s="26"/>
      <c r="E485" s="51"/>
      <c r="F485" s="53"/>
      <c r="G485" s="49"/>
      <c r="H485" s="49"/>
      <c r="I485" s="49"/>
      <c r="J485" s="49"/>
      <c r="K485" s="49"/>
      <c r="L485" s="49"/>
      <c r="M485" s="49"/>
      <c r="N485" s="49"/>
      <c r="O485" s="49"/>
      <c r="P485" s="56"/>
      <c r="Q485" s="70"/>
      <c r="R485" s="61"/>
      <c r="T485" s="62">
        <f>$G485+$H485+$L485+IF(ISBLANK($E485),0,$F485*VLOOKUP($E485,'INFO_Materials recyclability'!$I$6:$M$14,2,0))</f>
        <v>0</v>
      </c>
      <c r="U485" s="62">
        <f>$I485+$J485+$K485+$M485+$N485+$O485+$P485+$Q485+$R485+IF(ISBLANK($E485),0,$F485*(1-VLOOKUP($E485,'INFO_Materials recyclability'!$I$6:$M$14,2,0)))</f>
        <v>0</v>
      </c>
      <c r="V485" s="62">
        <f>$G485+$H485+$K485+IF(ISBLANK($E485),0,$F485*VLOOKUP($E485,'INFO_Materials recyclability'!$I$6:$M$14,3,0))</f>
        <v>0</v>
      </c>
      <c r="W485" s="62">
        <f>$I485+$J485+$L485+$M485+$N485+$O485+$P485+$Q485+$R485+IF(ISBLANK($E485),0,$F485*(1-VLOOKUP($E485,'INFO_Materials recyclability'!$I$6:$M$14,3,0)))</f>
        <v>0</v>
      </c>
      <c r="X485" s="62">
        <f>$G485+$H485+$I485+IF(ISBLANK($E485),0,$F485*VLOOKUP($E485,'INFO_Materials recyclability'!$I$6:$M$14,4,0))</f>
        <v>0</v>
      </c>
      <c r="Y485" s="62">
        <f>$J485+$K485+$L485+$M485+$N485+$O485+$P485+$Q485+$R485+IF(ISBLANK($E485),0,$F485*(1-VLOOKUP($E485,'INFO_Materials recyclability'!$I$6:$M$14,4,0)))</f>
        <v>0</v>
      </c>
      <c r="Z485" s="62">
        <f>$G485+$H485+$I485+$J485+IF(ISBLANK($E485),0,$F485*VLOOKUP($E485,'INFO_Materials recyclability'!$I$6:$M$14,5,0))</f>
        <v>0</v>
      </c>
      <c r="AA485" s="62">
        <f>$K485+$L485+$M485+$N485+$O485+$P485+$Q485+$R485+IF(ISBLANK($E485),0,$F485*(1-VLOOKUP($E485,'INFO_Materials recyclability'!$I$6:$M$14,5,0)))</f>
        <v>0</v>
      </c>
    </row>
    <row r="486" spans="2:27" x14ac:dyDescent="0.35">
      <c r="B486" s="5"/>
      <c r="C486" s="5"/>
      <c r="D486" s="26"/>
      <c r="E486" s="51"/>
      <c r="F486" s="53"/>
      <c r="G486" s="49"/>
      <c r="H486" s="49"/>
      <c r="I486" s="49"/>
      <c r="J486" s="49"/>
      <c r="K486" s="49"/>
      <c r="L486" s="49"/>
      <c r="M486" s="49"/>
      <c r="N486" s="49"/>
      <c r="O486" s="49"/>
      <c r="P486" s="56"/>
      <c r="Q486" s="70"/>
      <c r="R486" s="61"/>
      <c r="T486" s="62">
        <f>$G486+$H486+$L486+IF(ISBLANK($E486),0,$F486*VLOOKUP($E486,'INFO_Materials recyclability'!$I$6:$M$14,2,0))</f>
        <v>0</v>
      </c>
      <c r="U486" s="62">
        <f>$I486+$J486+$K486+$M486+$N486+$O486+$P486+$Q486+$R486+IF(ISBLANK($E486),0,$F486*(1-VLOOKUP($E486,'INFO_Materials recyclability'!$I$6:$M$14,2,0)))</f>
        <v>0</v>
      </c>
      <c r="V486" s="62">
        <f>$G486+$H486+$K486+IF(ISBLANK($E486),0,$F486*VLOOKUP($E486,'INFO_Materials recyclability'!$I$6:$M$14,3,0))</f>
        <v>0</v>
      </c>
      <c r="W486" s="62">
        <f>$I486+$J486+$L486+$M486+$N486+$O486+$P486+$Q486+$R486+IF(ISBLANK($E486),0,$F486*(1-VLOOKUP($E486,'INFO_Materials recyclability'!$I$6:$M$14,3,0)))</f>
        <v>0</v>
      </c>
      <c r="X486" s="62">
        <f>$G486+$H486+$I486+IF(ISBLANK($E486),0,$F486*VLOOKUP($E486,'INFO_Materials recyclability'!$I$6:$M$14,4,0))</f>
        <v>0</v>
      </c>
      <c r="Y486" s="62">
        <f>$J486+$K486+$L486+$M486+$N486+$O486+$P486+$Q486+$R486+IF(ISBLANK($E486),0,$F486*(1-VLOOKUP($E486,'INFO_Materials recyclability'!$I$6:$M$14,4,0)))</f>
        <v>0</v>
      </c>
      <c r="Z486" s="62">
        <f>$G486+$H486+$I486+$J486+IF(ISBLANK($E486),0,$F486*VLOOKUP($E486,'INFO_Materials recyclability'!$I$6:$M$14,5,0))</f>
        <v>0</v>
      </c>
      <c r="AA486" s="62">
        <f>$K486+$L486+$M486+$N486+$O486+$P486+$Q486+$R486+IF(ISBLANK($E486),0,$F486*(1-VLOOKUP($E486,'INFO_Materials recyclability'!$I$6:$M$14,5,0)))</f>
        <v>0</v>
      </c>
    </row>
    <row r="487" spans="2:27" x14ac:dyDescent="0.35">
      <c r="B487" s="5"/>
      <c r="C487" s="5"/>
      <c r="D487" s="26"/>
      <c r="E487" s="51"/>
      <c r="F487" s="53"/>
      <c r="G487" s="49"/>
      <c r="H487" s="49"/>
      <c r="I487" s="49"/>
      <c r="J487" s="49"/>
      <c r="K487" s="49"/>
      <c r="L487" s="49"/>
      <c r="M487" s="49"/>
      <c r="N487" s="49"/>
      <c r="O487" s="49"/>
      <c r="P487" s="56"/>
      <c r="Q487" s="70"/>
      <c r="R487" s="61"/>
      <c r="T487" s="62">
        <f>$G487+$H487+$L487+IF(ISBLANK($E487),0,$F487*VLOOKUP($E487,'INFO_Materials recyclability'!$I$6:$M$14,2,0))</f>
        <v>0</v>
      </c>
      <c r="U487" s="62">
        <f>$I487+$J487+$K487+$M487+$N487+$O487+$P487+$Q487+$R487+IF(ISBLANK($E487),0,$F487*(1-VLOOKUP($E487,'INFO_Materials recyclability'!$I$6:$M$14,2,0)))</f>
        <v>0</v>
      </c>
      <c r="V487" s="62">
        <f>$G487+$H487+$K487+IF(ISBLANK($E487),0,$F487*VLOOKUP($E487,'INFO_Materials recyclability'!$I$6:$M$14,3,0))</f>
        <v>0</v>
      </c>
      <c r="W487" s="62">
        <f>$I487+$J487+$L487+$M487+$N487+$O487+$P487+$Q487+$R487+IF(ISBLANK($E487),0,$F487*(1-VLOOKUP($E487,'INFO_Materials recyclability'!$I$6:$M$14,3,0)))</f>
        <v>0</v>
      </c>
      <c r="X487" s="62">
        <f>$G487+$H487+$I487+IF(ISBLANK($E487),0,$F487*VLOOKUP($E487,'INFO_Materials recyclability'!$I$6:$M$14,4,0))</f>
        <v>0</v>
      </c>
      <c r="Y487" s="62">
        <f>$J487+$K487+$L487+$M487+$N487+$O487+$P487+$Q487+$R487+IF(ISBLANK($E487),0,$F487*(1-VLOOKUP($E487,'INFO_Materials recyclability'!$I$6:$M$14,4,0)))</f>
        <v>0</v>
      </c>
      <c r="Z487" s="62">
        <f>$G487+$H487+$I487+$J487+IF(ISBLANK($E487),0,$F487*VLOOKUP($E487,'INFO_Materials recyclability'!$I$6:$M$14,5,0))</f>
        <v>0</v>
      </c>
      <c r="AA487" s="62">
        <f>$K487+$L487+$M487+$N487+$O487+$P487+$Q487+$R487+IF(ISBLANK($E487),0,$F487*(1-VLOOKUP($E487,'INFO_Materials recyclability'!$I$6:$M$14,5,0)))</f>
        <v>0</v>
      </c>
    </row>
    <row r="488" spans="2:27" x14ac:dyDescent="0.35">
      <c r="B488" s="5"/>
      <c r="C488" s="5"/>
      <c r="D488" s="26"/>
      <c r="E488" s="51"/>
      <c r="F488" s="53"/>
      <c r="G488" s="49"/>
      <c r="H488" s="49"/>
      <c r="I488" s="49"/>
      <c r="J488" s="49"/>
      <c r="K488" s="49"/>
      <c r="L488" s="49"/>
      <c r="M488" s="49"/>
      <c r="N488" s="49"/>
      <c r="O488" s="49"/>
      <c r="P488" s="56"/>
      <c r="Q488" s="70"/>
      <c r="R488" s="61"/>
      <c r="T488" s="62">
        <f>$G488+$H488+$L488+IF(ISBLANK($E488),0,$F488*VLOOKUP($E488,'INFO_Materials recyclability'!$I$6:$M$14,2,0))</f>
        <v>0</v>
      </c>
      <c r="U488" s="62">
        <f>$I488+$J488+$K488+$M488+$N488+$O488+$P488+$Q488+$R488+IF(ISBLANK($E488),0,$F488*(1-VLOOKUP($E488,'INFO_Materials recyclability'!$I$6:$M$14,2,0)))</f>
        <v>0</v>
      </c>
      <c r="V488" s="62">
        <f>$G488+$H488+$K488+IF(ISBLANK($E488),0,$F488*VLOOKUP($E488,'INFO_Materials recyclability'!$I$6:$M$14,3,0))</f>
        <v>0</v>
      </c>
      <c r="W488" s="62">
        <f>$I488+$J488+$L488+$M488+$N488+$O488+$P488+$Q488+$R488+IF(ISBLANK($E488),0,$F488*(1-VLOOKUP($E488,'INFO_Materials recyclability'!$I$6:$M$14,3,0)))</f>
        <v>0</v>
      </c>
      <c r="X488" s="62">
        <f>$G488+$H488+$I488+IF(ISBLANK($E488),0,$F488*VLOOKUP($E488,'INFO_Materials recyclability'!$I$6:$M$14,4,0))</f>
        <v>0</v>
      </c>
      <c r="Y488" s="62">
        <f>$J488+$K488+$L488+$M488+$N488+$O488+$P488+$Q488+$R488+IF(ISBLANK($E488),0,$F488*(1-VLOOKUP($E488,'INFO_Materials recyclability'!$I$6:$M$14,4,0)))</f>
        <v>0</v>
      </c>
      <c r="Z488" s="62">
        <f>$G488+$H488+$I488+$J488+IF(ISBLANK($E488),0,$F488*VLOOKUP($E488,'INFO_Materials recyclability'!$I$6:$M$14,5,0))</f>
        <v>0</v>
      </c>
      <c r="AA488" s="62">
        <f>$K488+$L488+$M488+$N488+$O488+$P488+$Q488+$R488+IF(ISBLANK($E488),0,$F488*(1-VLOOKUP($E488,'INFO_Materials recyclability'!$I$6:$M$14,5,0)))</f>
        <v>0</v>
      </c>
    </row>
    <row r="489" spans="2:27" x14ac:dyDescent="0.35">
      <c r="B489" s="5"/>
      <c r="C489" s="5"/>
      <c r="D489" s="26"/>
      <c r="E489" s="51"/>
      <c r="F489" s="53"/>
      <c r="G489" s="49"/>
      <c r="H489" s="49"/>
      <c r="I489" s="49"/>
      <c r="J489" s="49"/>
      <c r="K489" s="49"/>
      <c r="L489" s="49"/>
      <c r="M489" s="49"/>
      <c r="N489" s="49"/>
      <c r="O489" s="49"/>
      <c r="P489" s="56"/>
      <c r="Q489" s="70"/>
      <c r="R489" s="61"/>
      <c r="T489" s="62">
        <f>$G489+$H489+$L489+IF(ISBLANK($E489),0,$F489*VLOOKUP($E489,'INFO_Materials recyclability'!$I$6:$M$14,2,0))</f>
        <v>0</v>
      </c>
      <c r="U489" s="62">
        <f>$I489+$J489+$K489+$M489+$N489+$O489+$P489+$Q489+$R489+IF(ISBLANK($E489),0,$F489*(1-VLOOKUP($E489,'INFO_Materials recyclability'!$I$6:$M$14,2,0)))</f>
        <v>0</v>
      </c>
      <c r="V489" s="62">
        <f>$G489+$H489+$K489+IF(ISBLANK($E489),0,$F489*VLOOKUP($E489,'INFO_Materials recyclability'!$I$6:$M$14,3,0))</f>
        <v>0</v>
      </c>
      <c r="W489" s="62">
        <f>$I489+$J489+$L489+$M489+$N489+$O489+$P489+$Q489+$R489+IF(ISBLANK($E489),0,$F489*(1-VLOOKUP($E489,'INFO_Materials recyclability'!$I$6:$M$14,3,0)))</f>
        <v>0</v>
      </c>
      <c r="X489" s="62">
        <f>$G489+$H489+$I489+IF(ISBLANK($E489),0,$F489*VLOOKUP($E489,'INFO_Materials recyclability'!$I$6:$M$14,4,0))</f>
        <v>0</v>
      </c>
      <c r="Y489" s="62">
        <f>$J489+$K489+$L489+$M489+$N489+$O489+$P489+$Q489+$R489+IF(ISBLANK($E489),0,$F489*(1-VLOOKUP($E489,'INFO_Materials recyclability'!$I$6:$M$14,4,0)))</f>
        <v>0</v>
      </c>
      <c r="Z489" s="62">
        <f>$G489+$H489+$I489+$J489+IF(ISBLANK($E489),0,$F489*VLOOKUP($E489,'INFO_Materials recyclability'!$I$6:$M$14,5,0))</f>
        <v>0</v>
      </c>
      <c r="AA489" s="62">
        <f>$K489+$L489+$M489+$N489+$O489+$P489+$Q489+$R489+IF(ISBLANK($E489),0,$F489*(1-VLOOKUP($E489,'INFO_Materials recyclability'!$I$6:$M$14,5,0)))</f>
        <v>0</v>
      </c>
    </row>
    <row r="490" spans="2:27" x14ac:dyDescent="0.35">
      <c r="B490" s="5"/>
      <c r="C490" s="5"/>
      <c r="D490" s="26"/>
      <c r="E490" s="51"/>
      <c r="F490" s="53"/>
      <c r="G490" s="49"/>
      <c r="H490" s="49"/>
      <c r="I490" s="49"/>
      <c r="J490" s="49"/>
      <c r="K490" s="49"/>
      <c r="L490" s="49"/>
      <c r="M490" s="49"/>
      <c r="N490" s="49"/>
      <c r="O490" s="49"/>
      <c r="P490" s="56"/>
      <c r="Q490" s="70"/>
      <c r="R490" s="61"/>
      <c r="T490" s="62">
        <f>$G490+$H490+$L490+IF(ISBLANK($E490),0,$F490*VLOOKUP($E490,'INFO_Materials recyclability'!$I$6:$M$14,2,0))</f>
        <v>0</v>
      </c>
      <c r="U490" s="62">
        <f>$I490+$J490+$K490+$M490+$N490+$O490+$P490+$Q490+$R490+IF(ISBLANK($E490),0,$F490*(1-VLOOKUP($E490,'INFO_Materials recyclability'!$I$6:$M$14,2,0)))</f>
        <v>0</v>
      </c>
      <c r="V490" s="62">
        <f>$G490+$H490+$K490+IF(ISBLANK($E490),0,$F490*VLOOKUP($E490,'INFO_Materials recyclability'!$I$6:$M$14,3,0))</f>
        <v>0</v>
      </c>
      <c r="W490" s="62">
        <f>$I490+$J490+$L490+$M490+$N490+$O490+$P490+$Q490+$R490+IF(ISBLANK($E490),0,$F490*(1-VLOOKUP($E490,'INFO_Materials recyclability'!$I$6:$M$14,3,0)))</f>
        <v>0</v>
      </c>
      <c r="X490" s="62">
        <f>$G490+$H490+$I490+IF(ISBLANK($E490),0,$F490*VLOOKUP($E490,'INFO_Materials recyclability'!$I$6:$M$14,4,0))</f>
        <v>0</v>
      </c>
      <c r="Y490" s="62">
        <f>$J490+$K490+$L490+$M490+$N490+$O490+$P490+$Q490+$R490+IF(ISBLANK($E490),0,$F490*(1-VLOOKUP($E490,'INFO_Materials recyclability'!$I$6:$M$14,4,0)))</f>
        <v>0</v>
      </c>
      <c r="Z490" s="62">
        <f>$G490+$H490+$I490+$J490+IF(ISBLANK($E490),0,$F490*VLOOKUP($E490,'INFO_Materials recyclability'!$I$6:$M$14,5,0))</f>
        <v>0</v>
      </c>
      <c r="AA490" s="62">
        <f>$K490+$L490+$M490+$N490+$O490+$P490+$Q490+$R490+IF(ISBLANK($E490),0,$F490*(1-VLOOKUP($E490,'INFO_Materials recyclability'!$I$6:$M$14,5,0)))</f>
        <v>0</v>
      </c>
    </row>
    <row r="491" spans="2:27" x14ac:dyDescent="0.35">
      <c r="B491" s="5"/>
      <c r="C491" s="5"/>
      <c r="D491" s="26"/>
      <c r="E491" s="51"/>
      <c r="F491" s="53"/>
      <c r="G491" s="49"/>
      <c r="H491" s="49"/>
      <c r="I491" s="49"/>
      <c r="J491" s="49"/>
      <c r="K491" s="49"/>
      <c r="L491" s="49"/>
      <c r="M491" s="49"/>
      <c r="N491" s="49"/>
      <c r="O491" s="49"/>
      <c r="P491" s="56"/>
      <c r="Q491" s="70"/>
      <c r="R491" s="61"/>
      <c r="T491" s="62">
        <f>$G491+$H491+$L491+IF(ISBLANK($E491),0,$F491*VLOOKUP($E491,'INFO_Materials recyclability'!$I$6:$M$14,2,0))</f>
        <v>0</v>
      </c>
      <c r="U491" s="62">
        <f>$I491+$J491+$K491+$M491+$N491+$O491+$P491+$Q491+$R491+IF(ISBLANK($E491),0,$F491*(1-VLOOKUP($E491,'INFO_Materials recyclability'!$I$6:$M$14,2,0)))</f>
        <v>0</v>
      </c>
      <c r="V491" s="62">
        <f>$G491+$H491+$K491+IF(ISBLANK($E491),0,$F491*VLOOKUP($E491,'INFO_Materials recyclability'!$I$6:$M$14,3,0))</f>
        <v>0</v>
      </c>
      <c r="W491" s="62">
        <f>$I491+$J491+$L491+$M491+$N491+$O491+$P491+$Q491+$R491+IF(ISBLANK($E491),0,$F491*(1-VLOOKUP($E491,'INFO_Materials recyclability'!$I$6:$M$14,3,0)))</f>
        <v>0</v>
      </c>
      <c r="X491" s="62">
        <f>$G491+$H491+$I491+IF(ISBLANK($E491),0,$F491*VLOOKUP($E491,'INFO_Materials recyclability'!$I$6:$M$14,4,0))</f>
        <v>0</v>
      </c>
      <c r="Y491" s="62">
        <f>$J491+$K491+$L491+$M491+$N491+$O491+$P491+$Q491+$R491+IF(ISBLANK($E491),0,$F491*(1-VLOOKUP($E491,'INFO_Materials recyclability'!$I$6:$M$14,4,0)))</f>
        <v>0</v>
      </c>
      <c r="Z491" s="62">
        <f>$G491+$H491+$I491+$J491+IF(ISBLANK($E491),0,$F491*VLOOKUP($E491,'INFO_Materials recyclability'!$I$6:$M$14,5,0))</f>
        <v>0</v>
      </c>
      <c r="AA491" s="62">
        <f>$K491+$L491+$M491+$N491+$O491+$P491+$Q491+$R491+IF(ISBLANK($E491),0,$F491*(1-VLOOKUP($E491,'INFO_Materials recyclability'!$I$6:$M$14,5,0)))</f>
        <v>0</v>
      </c>
    </row>
    <row r="492" spans="2:27" x14ac:dyDescent="0.35">
      <c r="B492" s="5"/>
      <c r="C492" s="5"/>
      <c r="D492" s="26"/>
      <c r="E492" s="51"/>
      <c r="F492" s="53"/>
      <c r="G492" s="49"/>
      <c r="H492" s="49"/>
      <c r="I492" s="49"/>
      <c r="J492" s="49"/>
      <c r="K492" s="49"/>
      <c r="L492" s="49"/>
      <c r="M492" s="49"/>
      <c r="N492" s="49"/>
      <c r="O492" s="49"/>
      <c r="P492" s="56"/>
      <c r="Q492" s="70"/>
      <c r="R492" s="61"/>
      <c r="T492" s="62">
        <f>$G492+$H492+$L492+IF(ISBLANK($E492),0,$F492*VLOOKUP($E492,'INFO_Materials recyclability'!$I$6:$M$14,2,0))</f>
        <v>0</v>
      </c>
      <c r="U492" s="62">
        <f>$I492+$J492+$K492+$M492+$N492+$O492+$P492+$Q492+$R492+IF(ISBLANK($E492),0,$F492*(1-VLOOKUP($E492,'INFO_Materials recyclability'!$I$6:$M$14,2,0)))</f>
        <v>0</v>
      </c>
      <c r="V492" s="62">
        <f>$G492+$H492+$K492+IF(ISBLANK($E492),0,$F492*VLOOKUP($E492,'INFO_Materials recyclability'!$I$6:$M$14,3,0))</f>
        <v>0</v>
      </c>
      <c r="W492" s="62">
        <f>$I492+$J492+$L492+$M492+$N492+$O492+$P492+$Q492+$R492+IF(ISBLANK($E492),0,$F492*(1-VLOOKUP($E492,'INFO_Materials recyclability'!$I$6:$M$14,3,0)))</f>
        <v>0</v>
      </c>
      <c r="X492" s="62">
        <f>$G492+$H492+$I492+IF(ISBLANK($E492),0,$F492*VLOOKUP($E492,'INFO_Materials recyclability'!$I$6:$M$14,4,0))</f>
        <v>0</v>
      </c>
      <c r="Y492" s="62">
        <f>$J492+$K492+$L492+$M492+$N492+$O492+$P492+$Q492+$R492+IF(ISBLANK($E492),0,$F492*(1-VLOOKUP($E492,'INFO_Materials recyclability'!$I$6:$M$14,4,0)))</f>
        <v>0</v>
      </c>
      <c r="Z492" s="62">
        <f>$G492+$H492+$I492+$J492+IF(ISBLANK($E492),0,$F492*VLOOKUP($E492,'INFO_Materials recyclability'!$I$6:$M$14,5,0))</f>
        <v>0</v>
      </c>
      <c r="AA492" s="62">
        <f>$K492+$L492+$M492+$N492+$O492+$P492+$Q492+$R492+IF(ISBLANK($E492),0,$F492*(1-VLOOKUP($E492,'INFO_Materials recyclability'!$I$6:$M$14,5,0)))</f>
        <v>0</v>
      </c>
    </row>
    <row r="493" spans="2:27" x14ac:dyDescent="0.35">
      <c r="B493" s="5"/>
      <c r="C493" s="5"/>
      <c r="D493" s="26"/>
      <c r="E493" s="51"/>
      <c r="F493" s="53"/>
      <c r="G493" s="49"/>
      <c r="H493" s="49"/>
      <c r="I493" s="49"/>
      <c r="J493" s="49"/>
      <c r="K493" s="49"/>
      <c r="L493" s="49"/>
      <c r="M493" s="49"/>
      <c r="N493" s="49"/>
      <c r="O493" s="49"/>
      <c r="P493" s="56"/>
      <c r="Q493" s="70"/>
      <c r="R493" s="61"/>
      <c r="T493" s="62">
        <f>$G493+$H493+$L493+IF(ISBLANK($E493),0,$F493*VLOOKUP($E493,'INFO_Materials recyclability'!$I$6:$M$14,2,0))</f>
        <v>0</v>
      </c>
      <c r="U493" s="62">
        <f>$I493+$J493+$K493+$M493+$N493+$O493+$P493+$Q493+$R493+IF(ISBLANK($E493),0,$F493*(1-VLOOKUP($E493,'INFO_Materials recyclability'!$I$6:$M$14,2,0)))</f>
        <v>0</v>
      </c>
      <c r="V493" s="62">
        <f>$G493+$H493+$K493+IF(ISBLANK($E493),0,$F493*VLOOKUP($E493,'INFO_Materials recyclability'!$I$6:$M$14,3,0))</f>
        <v>0</v>
      </c>
      <c r="W493" s="62">
        <f>$I493+$J493+$L493+$M493+$N493+$O493+$P493+$Q493+$R493+IF(ISBLANK($E493),0,$F493*(1-VLOOKUP($E493,'INFO_Materials recyclability'!$I$6:$M$14,3,0)))</f>
        <v>0</v>
      </c>
      <c r="X493" s="62">
        <f>$G493+$H493+$I493+IF(ISBLANK($E493),0,$F493*VLOOKUP($E493,'INFO_Materials recyclability'!$I$6:$M$14,4,0))</f>
        <v>0</v>
      </c>
      <c r="Y493" s="62">
        <f>$J493+$K493+$L493+$M493+$N493+$O493+$P493+$Q493+$R493+IF(ISBLANK($E493),0,$F493*(1-VLOOKUP($E493,'INFO_Materials recyclability'!$I$6:$M$14,4,0)))</f>
        <v>0</v>
      </c>
      <c r="Z493" s="62">
        <f>$G493+$H493+$I493+$J493+IF(ISBLANK($E493),0,$F493*VLOOKUP($E493,'INFO_Materials recyclability'!$I$6:$M$14,5,0))</f>
        <v>0</v>
      </c>
      <c r="AA493" s="62">
        <f>$K493+$L493+$M493+$N493+$O493+$P493+$Q493+$R493+IF(ISBLANK($E493),0,$F493*(1-VLOOKUP($E493,'INFO_Materials recyclability'!$I$6:$M$14,5,0)))</f>
        <v>0</v>
      </c>
    </row>
    <row r="494" spans="2:27" x14ac:dyDescent="0.35">
      <c r="B494" s="5"/>
      <c r="C494" s="5"/>
      <c r="D494" s="26"/>
      <c r="E494" s="51"/>
      <c r="F494" s="53"/>
      <c r="G494" s="49"/>
      <c r="H494" s="49"/>
      <c r="I494" s="49"/>
      <c r="J494" s="49"/>
      <c r="K494" s="49"/>
      <c r="L494" s="49"/>
      <c r="M494" s="49"/>
      <c r="N494" s="49"/>
      <c r="O494" s="49"/>
      <c r="P494" s="56"/>
      <c r="Q494" s="70"/>
      <c r="R494" s="61"/>
      <c r="T494" s="62">
        <f>$G494+$H494+$L494+IF(ISBLANK($E494),0,$F494*VLOOKUP($E494,'INFO_Materials recyclability'!$I$6:$M$14,2,0))</f>
        <v>0</v>
      </c>
      <c r="U494" s="62">
        <f>$I494+$J494+$K494+$M494+$N494+$O494+$P494+$Q494+$R494+IF(ISBLANK($E494),0,$F494*(1-VLOOKUP($E494,'INFO_Materials recyclability'!$I$6:$M$14,2,0)))</f>
        <v>0</v>
      </c>
      <c r="V494" s="62">
        <f>$G494+$H494+$K494+IF(ISBLANK($E494),0,$F494*VLOOKUP($E494,'INFO_Materials recyclability'!$I$6:$M$14,3,0))</f>
        <v>0</v>
      </c>
      <c r="W494" s="62">
        <f>$I494+$J494+$L494+$M494+$N494+$O494+$P494+$Q494+$R494+IF(ISBLANK($E494),0,$F494*(1-VLOOKUP($E494,'INFO_Materials recyclability'!$I$6:$M$14,3,0)))</f>
        <v>0</v>
      </c>
      <c r="X494" s="62">
        <f>$G494+$H494+$I494+IF(ISBLANK($E494),0,$F494*VLOOKUP($E494,'INFO_Materials recyclability'!$I$6:$M$14,4,0))</f>
        <v>0</v>
      </c>
      <c r="Y494" s="62">
        <f>$J494+$K494+$L494+$M494+$N494+$O494+$P494+$Q494+$R494+IF(ISBLANK($E494),0,$F494*(1-VLOOKUP($E494,'INFO_Materials recyclability'!$I$6:$M$14,4,0)))</f>
        <v>0</v>
      </c>
      <c r="Z494" s="62">
        <f>$G494+$H494+$I494+$J494+IF(ISBLANK($E494),0,$F494*VLOOKUP($E494,'INFO_Materials recyclability'!$I$6:$M$14,5,0))</f>
        <v>0</v>
      </c>
      <c r="AA494" s="62">
        <f>$K494+$L494+$M494+$N494+$O494+$P494+$Q494+$R494+IF(ISBLANK($E494),0,$F494*(1-VLOOKUP($E494,'INFO_Materials recyclability'!$I$6:$M$14,5,0)))</f>
        <v>0</v>
      </c>
    </row>
    <row r="495" spans="2:27" x14ac:dyDescent="0.35">
      <c r="B495" s="5"/>
      <c r="C495" s="5"/>
      <c r="D495" s="26"/>
      <c r="E495" s="51"/>
      <c r="F495" s="53"/>
      <c r="G495" s="49"/>
      <c r="H495" s="49"/>
      <c r="I495" s="49"/>
      <c r="J495" s="49"/>
      <c r="K495" s="49"/>
      <c r="L495" s="49"/>
      <c r="M495" s="49"/>
      <c r="N495" s="49"/>
      <c r="O495" s="49"/>
      <c r="P495" s="56"/>
      <c r="Q495" s="70"/>
      <c r="R495" s="61"/>
      <c r="T495" s="62">
        <f>$G495+$H495+$L495+IF(ISBLANK($E495),0,$F495*VLOOKUP($E495,'INFO_Materials recyclability'!$I$6:$M$14,2,0))</f>
        <v>0</v>
      </c>
      <c r="U495" s="62">
        <f>$I495+$J495+$K495+$M495+$N495+$O495+$P495+$Q495+$R495+IF(ISBLANK($E495),0,$F495*(1-VLOOKUP($E495,'INFO_Materials recyclability'!$I$6:$M$14,2,0)))</f>
        <v>0</v>
      </c>
      <c r="V495" s="62">
        <f>$G495+$H495+$K495+IF(ISBLANK($E495),0,$F495*VLOOKUP($E495,'INFO_Materials recyclability'!$I$6:$M$14,3,0))</f>
        <v>0</v>
      </c>
      <c r="W495" s="62">
        <f>$I495+$J495+$L495+$M495+$N495+$O495+$P495+$Q495+$R495+IF(ISBLANK($E495),0,$F495*(1-VLOOKUP($E495,'INFO_Materials recyclability'!$I$6:$M$14,3,0)))</f>
        <v>0</v>
      </c>
      <c r="X495" s="62">
        <f>$G495+$H495+$I495+IF(ISBLANK($E495),0,$F495*VLOOKUP($E495,'INFO_Materials recyclability'!$I$6:$M$14,4,0))</f>
        <v>0</v>
      </c>
      <c r="Y495" s="62">
        <f>$J495+$K495+$L495+$M495+$N495+$O495+$P495+$Q495+$R495+IF(ISBLANK($E495),0,$F495*(1-VLOOKUP($E495,'INFO_Materials recyclability'!$I$6:$M$14,4,0)))</f>
        <v>0</v>
      </c>
      <c r="Z495" s="62">
        <f>$G495+$H495+$I495+$J495+IF(ISBLANK($E495),0,$F495*VLOOKUP($E495,'INFO_Materials recyclability'!$I$6:$M$14,5,0))</f>
        <v>0</v>
      </c>
      <c r="AA495" s="62">
        <f>$K495+$L495+$M495+$N495+$O495+$P495+$Q495+$R495+IF(ISBLANK($E495),0,$F495*(1-VLOOKUP($E495,'INFO_Materials recyclability'!$I$6:$M$14,5,0)))</f>
        <v>0</v>
      </c>
    </row>
    <row r="496" spans="2:27" x14ac:dyDescent="0.35">
      <c r="B496" s="5"/>
      <c r="C496" s="5"/>
      <c r="D496" s="26"/>
      <c r="E496" s="51"/>
      <c r="F496" s="53"/>
      <c r="G496" s="49"/>
      <c r="H496" s="49"/>
      <c r="I496" s="49"/>
      <c r="J496" s="49"/>
      <c r="K496" s="49"/>
      <c r="L496" s="49"/>
      <c r="M496" s="49"/>
      <c r="N496" s="49"/>
      <c r="O496" s="49"/>
      <c r="P496" s="56"/>
      <c r="Q496" s="70"/>
      <c r="R496" s="61"/>
      <c r="T496" s="62">
        <f>$G496+$H496+$L496+IF(ISBLANK($E496),0,$F496*VLOOKUP($E496,'INFO_Materials recyclability'!$I$6:$M$14,2,0))</f>
        <v>0</v>
      </c>
      <c r="U496" s="62">
        <f>$I496+$J496+$K496+$M496+$N496+$O496+$P496+$Q496+$R496+IF(ISBLANK($E496),0,$F496*(1-VLOOKUP($E496,'INFO_Materials recyclability'!$I$6:$M$14,2,0)))</f>
        <v>0</v>
      </c>
      <c r="V496" s="62">
        <f>$G496+$H496+$K496+IF(ISBLANK($E496),0,$F496*VLOOKUP($E496,'INFO_Materials recyclability'!$I$6:$M$14,3,0))</f>
        <v>0</v>
      </c>
      <c r="W496" s="62">
        <f>$I496+$J496+$L496+$M496+$N496+$O496+$P496+$Q496+$R496+IF(ISBLANK($E496),0,$F496*(1-VLOOKUP($E496,'INFO_Materials recyclability'!$I$6:$M$14,3,0)))</f>
        <v>0</v>
      </c>
      <c r="X496" s="62">
        <f>$G496+$H496+$I496+IF(ISBLANK($E496),0,$F496*VLOOKUP($E496,'INFO_Materials recyclability'!$I$6:$M$14,4,0))</f>
        <v>0</v>
      </c>
      <c r="Y496" s="62">
        <f>$J496+$K496+$L496+$M496+$N496+$O496+$P496+$Q496+$R496+IF(ISBLANK($E496),0,$F496*(1-VLOOKUP($E496,'INFO_Materials recyclability'!$I$6:$M$14,4,0)))</f>
        <v>0</v>
      </c>
      <c r="Z496" s="62">
        <f>$G496+$H496+$I496+$J496+IF(ISBLANK($E496),0,$F496*VLOOKUP($E496,'INFO_Materials recyclability'!$I$6:$M$14,5,0))</f>
        <v>0</v>
      </c>
      <c r="AA496" s="62">
        <f>$K496+$L496+$M496+$N496+$O496+$P496+$Q496+$R496+IF(ISBLANK($E496),0,$F496*(1-VLOOKUP($E496,'INFO_Materials recyclability'!$I$6:$M$14,5,0)))</f>
        <v>0</v>
      </c>
    </row>
    <row r="497" spans="2:27" x14ac:dyDescent="0.35">
      <c r="B497" s="5"/>
      <c r="C497" s="5"/>
      <c r="D497" s="26"/>
      <c r="E497" s="51"/>
      <c r="F497" s="53"/>
      <c r="G497" s="49"/>
      <c r="H497" s="49"/>
      <c r="I497" s="49"/>
      <c r="J497" s="49"/>
      <c r="K497" s="49"/>
      <c r="L497" s="49"/>
      <c r="M497" s="49"/>
      <c r="N497" s="49"/>
      <c r="O497" s="49"/>
      <c r="P497" s="56"/>
      <c r="Q497" s="70"/>
      <c r="R497" s="61"/>
      <c r="T497" s="62">
        <f>$G497+$H497+$L497+IF(ISBLANK($E497),0,$F497*VLOOKUP($E497,'INFO_Materials recyclability'!$I$6:$M$14,2,0))</f>
        <v>0</v>
      </c>
      <c r="U497" s="62">
        <f>$I497+$J497+$K497+$M497+$N497+$O497+$P497+$Q497+$R497+IF(ISBLANK($E497),0,$F497*(1-VLOOKUP($E497,'INFO_Materials recyclability'!$I$6:$M$14,2,0)))</f>
        <v>0</v>
      </c>
      <c r="V497" s="62">
        <f>$G497+$H497+$K497+IF(ISBLANK($E497),0,$F497*VLOOKUP($E497,'INFO_Materials recyclability'!$I$6:$M$14,3,0))</f>
        <v>0</v>
      </c>
      <c r="W497" s="62">
        <f>$I497+$J497+$L497+$M497+$N497+$O497+$P497+$Q497+$R497+IF(ISBLANK($E497),0,$F497*(1-VLOOKUP($E497,'INFO_Materials recyclability'!$I$6:$M$14,3,0)))</f>
        <v>0</v>
      </c>
      <c r="X497" s="62">
        <f>$G497+$H497+$I497+IF(ISBLANK($E497),0,$F497*VLOOKUP($E497,'INFO_Materials recyclability'!$I$6:$M$14,4,0))</f>
        <v>0</v>
      </c>
      <c r="Y497" s="62">
        <f>$J497+$K497+$L497+$M497+$N497+$O497+$P497+$Q497+$R497+IF(ISBLANK($E497),0,$F497*(1-VLOOKUP($E497,'INFO_Materials recyclability'!$I$6:$M$14,4,0)))</f>
        <v>0</v>
      </c>
      <c r="Z497" s="62">
        <f>$G497+$H497+$I497+$J497+IF(ISBLANK($E497),0,$F497*VLOOKUP($E497,'INFO_Materials recyclability'!$I$6:$M$14,5,0))</f>
        <v>0</v>
      </c>
      <c r="AA497" s="62">
        <f>$K497+$L497+$M497+$N497+$O497+$P497+$Q497+$R497+IF(ISBLANK($E497),0,$F497*(1-VLOOKUP($E497,'INFO_Materials recyclability'!$I$6:$M$14,5,0)))</f>
        <v>0</v>
      </c>
    </row>
    <row r="498" spans="2:27" x14ac:dyDescent="0.35">
      <c r="B498" s="5"/>
      <c r="C498" s="5"/>
      <c r="D498" s="26"/>
      <c r="E498" s="51"/>
      <c r="F498" s="53"/>
      <c r="G498" s="49"/>
      <c r="H498" s="49"/>
      <c r="I498" s="49"/>
      <c r="J498" s="49"/>
      <c r="K498" s="49"/>
      <c r="L498" s="49"/>
      <c r="M498" s="49"/>
      <c r="N498" s="49"/>
      <c r="O498" s="49"/>
      <c r="P498" s="56"/>
      <c r="Q498" s="70"/>
      <c r="R498" s="61"/>
      <c r="T498" s="62">
        <f>$G498+$H498+$L498+IF(ISBLANK($E498),0,$F498*VLOOKUP($E498,'INFO_Materials recyclability'!$I$6:$M$14,2,0))</f>
        <v>0</v>
      </c>
      <c r="U498" s="62">
        <f>$I498+$J498+$K498+$M498+$N498+$O498+$P498+$Q498+$R498+IF(ISBLANK($E498),0,$F498*(1-VLOOKUP($E498,'INFO_Materials recyclability'!$I$6:$M$14,2,0)))</f>
        <v>0</v>
      </c>
      <c r="V498" s="62">
        <f>$G498+$H498+$K498+IF(ISBLANK($E498),0,$F498*VLOOKUP($E498,'INFO_Materials recyclability'!$I$6:$M$14,3,0))</f>
        <v>0</v>
      </c>
      <c r="W498" s="62">
        <f>$I498+$J498+$L498+$M498+$N498+$O498+$P498+$Q498+$R498+IF(ISBLANK($E498),0,$F498*(1-VLOOKUP($E498,'INFO_Materials recyclability'!$I$6:$M$14,3,0)))</f>
        <v>0</v>
      </c>
      <c r="X498" s="62">
        <f>$G498+$H498+$I498+IF(ISBLANK($E498),0,$F498*VLOOKUP($E498,'INFO_Materials recyclability'!$I$6:$M$14,4,0))</f>
        <v>0</v>
      </c>
      <c r="Y498" s="62">
        <f>$J498+$K498+$L498+$M498+$N498+$O498+$P498+$Q498+$R498+IF(ISBLANK($E498),0,$F498*(1-VLOOKUP($E498,'INFO_Materials recyclability'!$I$6:$M$14,4,0)))</f>
        <v>0</v>
      </c>
      <c r="Z498" s="62">
        <f>$G498+$H498+$I498+$J498+IF(ISBLANK($E498),0,$F498*VLOOKUP($E498,'INFO_Materials recyclability'!$I$6:$M$14,5,0))</f>
        <v>0</v>
      </c>
      <c r="AA498" s="62">
        <f>$K498+$L498+$M498+$N498+$O498+$P498+$Q498+$R498+IF(ISBLANK($E498),0,$F498*(1-VLOOKUP($E498,'INFO_Materials recyclability'!$I$6:$M$14,5,0)))</f>
        <v>0</v>
      </c>
    </row>
    <row r="499" spans="2:27" x14ac:dyDescent="0.35">
      <c r="B499" s="5"/>
      <c r="C499" s="5"/>
      <c r="D499" s="26"/>
      <c r="E499" s="51"/>
      <c r="F499" s="53"/>
      <c r="G499" s="49"/>
      <c r="H499" s="49"/>
      <c r="I499" s="49"/>
      <c r="J499" s="49"/>
      <c r="K499" s="49"/>
      <c r="L499" s="49"/>
      <c r="M499" s="49"/>
      <c r="N499" s="49"/>
      <c r="O499" s="49"/>
      <c r="P499" s="56"/>
      <c r="Q499" s="70"/>
      <c r="R499" s="61"/>
      <c r="T499" s="62">
        <f>$G499+$H499+$L499+IF(ISBLANK($E499),0,$F499*VLOOKUP($E499,'INFO_Materials recyclability'!$I$6:$M$14,2,0))</f>
        <v>0</v>
      </c>
      <c r="U499" s="62">
        <f>$I499+$J499+$K499+$M499+$N499+$O499+$P499+$Q499+$R499+IF(ISBLANK($E499),0,$F499*(1-VLOOKUP($E499,'INFO_Materials recyclability'!$I$6:$M$14,2,0)))</f>
        <v>0</v>
      </c>
      <c r="V499" s="62">
        <f>$G499+$H499+$K499+IF(ISBLANK($E499),0,$F499*VLOOKUP($E499,'INFO_Materials recyclability'!$I$6:$M$14,3,0))</f>
        <v>0</v>
      </c>
      <c r="W499" s="62">
        <f>$I499+$J499+$L499+$M499+$N499+$O499+$P499+$Q499+$R499+IF(ISBLANK($E499),0,$F499*(1-VLOOKUP($E499,'INFO_Materials recyclability'!$I$6:$M$14,3,0)))</f>
        <v>0</v>
      </c>
      <c r="X499" s="62">
        <f>$G499+$H499+$I499+IF(ISBLANK($E499),0,$F499*VLOOKUP($E499,'INFO_Materials recyclability'!$I$6:$M$14,4,0))</f>
        <v>0</v>
      </c>
      <c r="Y499" s="62">
        <f>$J499+$K499+$L499+$M499+$N499+$O499+$P499+$Q499+$R499+IF(ISBLANK($E499),0,$F499*(1-VLOOKUP($E499,'INFO_Materials recyclability'!$I$6:$M$14,4,0)))</f>
        <v>0</v>
      </c>
      <c r="Z499" s="62">
        <f>$G499+$H499+$I499+$J499+IF(ISBLANK($E499),0,$F499*VLOOKUP($E499,'INFO_Materials recyclability'!$I$6:$M$14,5,0))</f>
        <v>0</v>
      </c>
      <c r="AA499" s="62">
        <f>$K499+$L499+$M499+$N499+$O499+$P499+$Q499+$R499+IF(ISBLANK($E499),0,$F499*(1-VLOOKUP($E499,'INFO_Materials recyclability'!$I$6:$M$14,5,0)))</f>
        <v>0</v>
      </c>
    </row>
    <row r="500" spans="2:27" x14ac:dyDescent="0.35">
      <c r="B500" s="5"/>
      <c r="C500" s="5"/>
      <c r="D500" s="26"/>
      <c r="E500" s="51"/>
      <c r="F500" s="53"/>
      <c r="G500" s="49"/>
      <c r="H500" s="49"/>
      <c r="I500" s="49"/>
      <c r="J500" s="49"/>
      <c r="K500" s="49"/>
      <c r="L500" s="49"/>
      <c r="M500" s="49"/>
      <c r="N500" s="49"/>
      <c r="O500" s="49"/>
      <c r="P500" s="56"/>
      <c r="Q500" s="70"/>
      <c r="R500" s="61"/>
      <c r="T500" s="62">
        <f>$G500+$H500+$L500+IF(ISBLANK($E500),0,$F500*VLOOKUP($E500,'INFO_Materials recyclability'!$I$6:$M$14,2,0))</f>
        <v>0</v>
      </c>
      <c r="U500" s="62">
        <f>$I500+$J500+$K500+$M500+$N500+$O500+$P500+$Q500+$R500+IF(ISBLANK($E500),0,$F500*(1-VLOOKUP($E500,'INFO_Materials recyclability'!$I$6:$M$14,2,0)))</f>
        <v>0</v>
      </c>
      <c r="V500" s="62">
        <f>$G500+$H500+$K500+IF(ISBLANK($E500),0,$F500*VLOOKUP($E500,'INFO_Materials recyclability'!$I$6:$M$14,3,0))</f>
        <v>0</v>
      </c>
      <c r="W500" s="62">
        <f>$I500+$J500+$L500+$M500+$N500+$O500+$P500+$Q500+$R500+IF(ISBLANK($E500),0,$F500*(1-VLOOKUP($E500,'INFO_Materials recyclability'!$I$6:$M$14,3,0)))</f>
        <v>0</v>
      </c>
      <c r="X500" s="62">
        <f>$G500+$H500+$I500+IF(ISBLANK($E500),0,$F500*VLOOKUP($E500,'INFO_Materials recyclability'!$I$6:$M$14,4,0))</f>
        <v>0</v>
      </c>
      <c r="Y500" s="62">
        <f>$J500+$K500+$L500+$M500+$N500+$O500+$P500+$Q500+$R500+IF(ISBLANK($E500),0,$F500*(1-VLOOKUP($E500,'INFO_Materials recyclability'!$I$6:$M$14,4,0)))</f>
        <v>0</v>
      </c>
      <c r="Z500" s="62">
        <f>$G500+$H500+$I500+$J500+IF(ISBLANK($E500),0,$F500*VLOOKUP($E500,'INFO_Materials recyclability'!$I$6:$M$14,5,0))</f>
        <v>0</v>
      </c>
      <c r="AA500" s="62">
        <f>$K500+$L500+$M500+$N500+$O500+$P500+$Q500+$R500+IF(ISBLANK($E500),0,$F500*(1-VLOOKUP($E500,'INFO_Materials recyclability'!$I$6:$M$14,5,0)))</f>
        <v>0</v>
      </c>
    </row>
    <row r="501" spans="2:27" x14ac:dyDescent="0.35">
      <c r="B501" s="5"/>
      <c r="C501" s="5"/>
      <c r="D501" s="26"/>
      <c r="E501" s="51"/>
      <c r="F501" s="53"/>
      <c r="G501" s="49"/>
      <c r="H501" s="49"/>
      <c r="I501" s="49"/>
      <c r="J501" s="49"/>
      <c r="K501" s="49"/>
      <c r="L501" s="49"/>
      <c r="M501" s="49"/>
      <c r="N501" s="49"/>
      <c r="O501" s="49"/>
      <c r="P501" s="56"/>
      <c r="Q501" s="70"/>
      <c r="R501" s="61"/>
      <c r="T501" s="62">
        <f>$G501+$H501+$L501+IF(ISBLANK($E501),0,$F501*VLOOKUP($E501,'INFO_Materials recyclability'!$I$6:$M$14,2,0))</f>
        <v>0</v>
      </c>
      <c r="U501" s="62">
        <f>$I501+$J501+$K501+$M501+$N501+$O501+$P501+$Q501+$R501+IF(ISBLANK($E501),0,$F501*(1-VLOOKUP($E501,'INFO_Materials recyclability'!$I$6:$M$14,2,0)))</f>
        <v>0</v>
      </c>
      <c r="V501" s="62">
        <f>$G501+$H501+$K501+IF(ISBLANK($E501),0,$F501*VLOOKUP($E501,'INFO_Materials recyclability'!$I$6:$M$14,3,0))</f>
        <v>0</v>
      </c>
      <c r="W501" s="62">
        <f>$I501+$J501+$L501+$M501+$N501+$O501+$P501+$Q501+$R501+IF(ISBLANK($E501),0,$F501*(1-VLOOKUP($E501,'INFO_Materials recyclability'!$I$6:$M$14,3,0)))</f>
        <v>0</v>
      </c>
      <c r="X501" s="62">
        <f>$G501+$H501+$I501+IF(ISBLANK($E501),0,$F501*VLOOKUP($E501,'INFO_Materials recyclability'!$I$6:$M$14,4,0))</f>
        <v>0</v>
      </c>
      <c r="Y501" s="62">
        <f>$J501+$K501+$L501+$M501+$N501+$O501+$P501+$Q501+$R501+IF(ISBLANK($E501),0,$F501*(1-VLOOKUP($E501,'INFO_Materials recyclability'!$I$6:$M$14,4,0)))</f>
        <v>0</v>
      </c>
      <c r="Z501" s="62">
        <f>$G501+$H501+$I501+$J501+IF(ISBLANK($E501),0,$F501*VLOOKUP($E501,'INFO_Materials recyclability'!$I$6:$M$14,5,0))</f>
        <v>0</v>
      </c>
      <c r="AA501" s="62">
        <f>$K501+$L501+$M501+$N501+$O501+$P501+$Q501+$R501+IF(ISBLANK($E501),0,$F501*(1-VLOOKUP($E501,'INFO_Materials recyclability'!$I$6:$M$14,5,0)))</f>
        <v>0</v>
      </c>
    </row>
    <row r="502" spans="2:27" x14ac:dyDescent="0.35">
      <c r="B502" s="5"/>
      <c r="C502" s="5"/>
      <c r="D502" s="26"/>
      <c r="E502" s="51"/>
      <c r="F502" s="53"/>
      <c r="G502" s="49"/>
      <c r="H502" s="49"/>
      <c r="I502" s="49"/>
      <c r="J502" s="49"/>
      <c r="K502" s="49"/>
      <c r="L502" s="49"/>
      <c r="M502" s="49"/>
      <c r="N502" s="49"/>
      <c r="O502" s="49"/>
      <c r="P502" s="56"/>
      <c r="Q502" s="70"/>
      <c r="R502" s="61"/>
      <c r="T502" s="62">
        <f>$G502+$H502+$L502+IF(ISBLANK($E502),0,$F502*VLOOKUP($E502,'INFO_Materials recyclability'!$I$6:$M$14,2,0))</f>
        <v>0</v>
      </c>
      <c r="U502" s="62">
        <f>$I502+$J502+$K502+$M502+$N502+$O502+$P502+$Q502+$R502+IF(ISBLANK($E502),0,$F502*(1-VLOOKUP($E502,'INFO_Materials recyclability'!$I$6:$M$14,2,0)))</f>
        <v>0</v>
      </c>
      <c r="V502" s="62">
        <f>$G502+$H502+$K502+IF(ISBLANK($E502),0,$F502*VLOOKUP($E502,'INFO_Materials recyclability'!$I$6:$M$14,3,0))</f>
        <v>0</v>
      </c>
      <c r="W502" s="62">
        <f>$I502+$J502+$L502+$M502+$N502+$O502+$P502+$Q502+$R502+IF(ISBLANK($E502),0,$F502*(1-VLOOKUP($E502,'INFO_Materials recyclability'!$I$6:$M$14,3,0)))</f>
        <v>0</v>
      </c>
      <c r="X502" s="62">
        <f>$G502+$H502+$I502+IF(ISBLANK($E502),0,$F502*VLOOKUP($E502,'INFO_Materials recyclability'!$I$6:$M$14,4,0))</f>
        <v>0</v>
      </c>
      <c r="Y502" s="62">
        <f>$J502+$K502+$L502+$M502+$N502+$O502+$P502+$Q502+$R502+IF(ISBLANK($E502),0,$F502*(1-VLOOKUP($E502,'INFO_Materials recyclability'!$I$6:$M$14,4,0)))</f>
        <v>0</v>
      </c>
      <c r="Z502" s="62">
        <f>$G502+$H502+$I502+$J502+IF(ISBLANK($E502),0,$F502*VLOOKUP($E502,'INFO_Materials recyclability'!$I$6:$M$14,5,0))</f>
        <v>0</v>
      </c>
      <c r="AA502" s="62">
        <f>$K502+$L502+$M502+$N502+$O502+$P502+$Q502+$R502+IF(ISBLANK($E502),0,$F502*(1-VLOOKUP($E502,'INFO_Materials recyclability'!$I$6:$M$14,5,0)))</f>
        <v>0</v>
      </c>
    </row>
    <row r="503" spans="2:27" x14ac:dyDescent="0.35">
      <c r="B503" s="5"/>
      <c r="C503" s="5"/>
      <c r="D503" s="26"/>
      <c r="E503" s="51"/>
      <c r="F503" s="53"/>
      <c r="G503" s="49"/>
      <c r="H503" s="49"/>
      <c r="I503" s="49"/>
      <c r="J503" s="49"/>
      <c r="K503" s="49"/>
      <c r="L503" s="49"/>
      <c r="M503" s="49"/>
      <c r="N503" s="49"/>
      <c r="O503" s="49"/>
      <c r="P503" s="56"/>
      <c r="Q503" s="70"/>
      <c r="R503" s="61"/>
      <c r="T503" s="62">
        <f>$G503+$H503+$L503+IF(ISBLANK($E503),0,$F503*VLOOKUP($E503,'INFO_Materials recyclability'!$I$6:$M$14,2,0))</f>
        <v>0</v>
      </c>
      <c r="U503" s="62">
        <f>$I503+$J503+$K503+$M503+$N503+$O503+$P503+$Q503+$R503+IF(ISBLANK($E503),0,$F503*(1-VLOOKUP($E503,'INFO_Materials recyclability'!$I$6:$M$14,2,0)))</f>
        <v>0</v>
      </c>
      <c r="V503" s="62">
        <f>$G503+$H503+$K503+IF(ISBLANK($E503),0,$F503*VLOOKUP($E503,'INFO_Materials recyclability'!$I$6:$M$14,3,0))</f>
        <v>0</v>
      </c>
      <c r="W503" s="62">
        <f>$I503+$J503+$L503+$M503+$N503+$O503+$P503+$Q503+$R503+IF(ISBLANK($E503),0,$F503*(1-VLOOKUP($E503,'INFO_Materials recyclability'!$I$6:$M$14,3,0)))</f>
        <v>0</v>
      </c>
      <c r="X503" s="62">
        <f>$G503+$H503+$I503+IF(ISBLANK($E503),0,$F503*VLOOKUP($E503,'INFO_Materials recyclability'!$I$6:$M$14,4,0))</f>
        <v>0</v>
      </c>
      <c r="Y503" s="62">
        <f>$J503+$K503+$L503+$M503+$N503+$O503+$P503+$Q503+$R503+IF(ISBLANK($E503),0,$F503*(1-VLOOKUP($E503,'INFO_Materials recyclability'!$I$6:$M$14,4,0)))</f>
        <v>0</v>
      </c>
      <c r="Z503" s="62">
        <f>$G503+$H503+$I503+$J503+IF(ISBLANK($E503),0,$F503*VLOOKUP($E503,'INFO_Materials recyclability'!$I$6:$M$14,5,0))</f>
        <v>0</v>
      </c>
      <c r="AA503" s="62">
        <f>$K503+$L503+$M503+$N503+$O503+$P503+$Q503+$R503+IF(ISBLANK($E503),0,$F503*(1-VLOOKUP($E503,'INFO_Materials recyclability'!$I$6:$M$14,5,0)))</f>
        <v>0</v>
      </c>
    </row>
    <row r="504" spans="2:27" x14ac:dyDescent="0.35">
      <c r="B504" s="5"/>
      <c r="C504" s="5"/>
      <c r="D504" s="26"/>
      <c r="E504" s="51"/>
      <c r="F504" s="53"/>
      <c r="G504" s="49"/>
      <c r="H504" s="49"/>
      <c r="I504" s="49"/>
      <c r="J504" s="49"/>
      <c r="K504" s="49"/>
      <c r="L504" s="49"/>
      <c r="M504" s="49"/>
      <c r="N504" s="49"/>
      <c r="O504" s="49"/>
      <c r="P504" s="56"/>
      <c r="Q504" s="70"/>
      <c r="R504" s="61"/>
      <c r="T504" s="62">
        <f>$G504+$H504+$L504+IF(ISBLANK($E504),0,$F504*VLOOKUP($E504,'INFO_Materials recyclability'!$I$6:$M$14,2,0))</f>
        <v>0</v>
      </c>
      <c r="U504" s="62">
        <f>$I504+$J504+$K504+$M504+$N504+$O504+$P504+$Q504+$R504+IF(ISBLANK($E504),0,$F504*(1-VLOOKUP($E504,'INFO_Materials recyclability'!$I$6:$M$14,2,0)))</f>
        <v>0</v>
      </c>
      <c r="V504" s="62">
        <f>$G504+$H504+$K504+IF(ISBLANK($E504),0,$F504*VLOOKUP($E504,'INFO_Materials recyclability'!$I$6:$M$14,3,0))</f>
        <v>0</v>
      </c>
      <c r="W504" s="62">
        <f>$I504+$J504+$L504+$M504+$N504+$O504+$P504+$Q504+$R504+IF(ISBLANK($E504),0,$F504*(1-VLOOKUP($E504,'INFO_Materials recyclability'!$I$6:$M$14,3,0)))</f>
        <v>0</v>
      </c>
      <c r="X504" s="62">
        <f>$G504+$H504+$I504+IF(ISBLANK($E504),0,$F504*VLOOKUP($E504,'INFO_Materials recyclability'!$I$6:$M$14,4,0))</f>
        <v>0</v>
      </c>
      <c r="Y504" s="62">
        <f>$J504+$K504+$L504+$M504+$N504+$O504+$P504+$Q504+$R504+IF(ISBLANK($E504),0,$F504*(1-VLOOKUP($E504,'INFO_Materials recyclability'!$I$6:$M$14,4,0)))</f>
        <v>0</v>
      </c>
      <c r="Z504" s="62">
        <f>$G504+$H504+$I504+$J504+IF(ISBLANK($E504),0,$F504*VLOOKUP($E504,'INFO_Materials recyclability'!$I$6:$M$14,5,0))</f>
        <v>0</v>
      </c>
      <c r="AA504" s="62">
        <f>$K504+$L504+$M504+$N504+$O504+$P504+$Q504+$R504+IF(ISBLANK($E504),0,$F504*(1-VLOOKUP($E504,'INFO_Materials recyclability'!$I$6:$M$14,5,0)))</f>
        <v>0</v>
      </c>
    </row>
    <row r="505" spans="2:27" x14ac:dyDescent="0.35">
      <c r="B505" s="5"/>
      <c r="C505" s="5"/>
      <c r="D505" s="26"/>
      <c r="E505" s="51"/>
      <c r="F505" s="53"/>
      <c r="G505" s="49"/>
      <c r="H505" s="49"/>
      <c r="I505" s="49"/>
      <c r="J505" s="49"/>
      <c r="K505" s="49"/>
      <c r="L505" s="49"/>
      <c r="M505" s="49"/>
      <c r="N505" s="49"/>
      <c r="O505" s="49"/>
      <c r="P505" s="56"/>
      <c r="Q505" s="70"/>
      <c r="R505" s="61"/>
      <c r="T505" s="62">
        <f>$G505+$H505+$L505+IF(ISBLANK($E505),0,$F505*VLOOKUP($E505,'INFO_Materials recyclability'!$I$6:$M$14,2,0))</f>
        <v>0</v>
      </c>
      <c r="U505" s="62">
        <f>$I505+$J505+$K505+$M505+$N505+$O505+$P505+$Q505+$R505+IF(ISBLANK($E505),0,$F505*(1-VLOOKUP($E505,'INFO_Materials recyclability'!$I$6:$M$14,2,0)))</f>
        <v>0</v>
      </c>
      <c r="V505" s="62">
        <f>$G505+$H505+$K505+IF(ISBLANK($E505),0,$F505*VLOOKUP($E505,'INFO_Materials recyclability'!$I$6:$M$14,3,0))</f>
        <v>0</v>
      </c>
      <c r="W505" s="62">
        <f>$I505+$J505+$L505+$M505+$N505+$O505+$P505+$Q505+$R505+IF(ISBLANK($E505),0,$F505*(1-VLOOKUP($E505,'INFO_Materials recyclability'!$I$6:$M$14,3,0)))</f>
        <v>0</v>
      </c>
      <c r="X505" s="62">
        <f>$G505+$H505+$I505+IF(ISBLANK($E505),0,$F505*VLOOKUP($E505,'INFO_Materials recyclability'!$I$6:$M$14,4,0))</f>
        <v>0</v>
      </c>
      <c r="Y505" s="62">
        <f>$J505+$K505+$L505+$M505+$N505+$O505+$P505+$Q505+$R505+IF(ISBLANK($E505),0,$F505*(1-VLOOKUP($E505,'INFO_Materials recyclability'!$I$6:$M$14,4,0)))</f>
        <v>0</v>
      </c>
      <c r="Z505" s="62">
        <f>$G505+$H505+$I505+$J505+IF(ISBLANK($E505),0,$F505*VLOOKUP($E505,'INFO_Materials recyclability'!$I$6:$M$14,5,0))</f>
        <v>0</v>
      </c>
      <c r="AA505" s="62">
        <f>$K505+$L505+$M505+$N505+$O505+$P505+$Q505+$R505+IF(ISBLANK($E505),0,$F505*(1-VLOOKUP($E505,'INFO_Materials recyclability'!$I$6:$M$14,5,0)))</f>
        <v>0</v>
      </c>
    </row>
    <row r="506" spans="2:27" x14ac:dyDescent="0.35">
      <c r="B506" s="5"/>
      <c r="C506" s="5"/>
      <c r="D506" s="26"/>
      <c r="E506" s="51"/>
      <c r="F506" s="53"/>
      <c r="G506" s="49"/>
      <c r="H506" s="49"/>
      <c r="I506" s="49"/>
      <c r="J506" s="49"/>
      <c r="K506" s="49"/>
      <c r="L506" s="49"/>
      <c r="M506" s="49"/>
      <c r="N506" s="49"/>
      <c r="O506" s="49"/>
      <c r="P506" s="56"/>
      <c r="Q506" s="70"/>
      <c r="R506" s="61"/>
      <c r="T506" s="62">
        <f>$G506+$H506+$L506+IF(ISBLANK($E506),0,$F506*VLOOKUP($E506,'INFO_Materials recyclability'!$I$6:$M$14,2,0))</f>
        <v>0</v>
      </c>
      <c r="U506" s="62">
        <f>$I506+$J506+$K506+$M506+$N506+$O506+$P506+$Q506+$R506+IF(ISBLANK($E506),0,$F506*(1-VLOOKUP($E506,'INFO_Materials recyclability'!$I$6:$M$14,2,0)))</f>
        <v>0</v>
      </c>
      <c r="V506" s="62">
        <f>$G506+$H506+$K506+IF(ISBLANK($E506),0,$F506*VLOOKUP($E506,'INFO_Materials recyclability'!$I$6:$M$14,3,0))</f>
        <v>0</v>
      </c>
      <c r="W506" s="62">
        <f>$I506+$J506+$L506+$M506+$N506+$O506+$P506+$Q506+$R506+IF(ISBLANK($E506),0,$F506*(1-VLOOKUP($E506,'INFO_Materials recyclability'!$I$6:$M$14,3,0)))</f>
        <v>0</v>
      </c>
      <c r="X506" s="62">
        <f>$G506+$H506+$I506+IF(ISBLANK($E506),0,$F506*VLOOKUP($E506,'INFO_Materials recyclability'!$I$6:$M$14,4,0))</f>
        <v>0</v>
      </c>
      <c r="Y506" s="62">
        <f>$J506+$K506+$L506+$M506+$N506+$O506+$P506+$Q506+$R506+IF(ISBLANK($E506),0,$F506*(1-VLOOKUP($E506,'INFO_Materials recyclability'!$I$6:$M$14,4,0)))</f>
        <v>0</v>
      </c>
      <c r="Z506" s="62">
        <f>$G506+$H506+$I506+$J506+IF(ISBLANK($E506),0,$F506*VLOOKUP($E506,'INFO_Materials recyclability'!$I$6:$M$14,5,0))</f>
        <v>0</v>
      </c>
      <c r="AA506" s="62">
        <f>$K506+$L506+$M506+$N506+$O506+$P506+$Q506+$R506+IF(ISBLANK($E506),0,$F506*(1-VLOOKUP($E506,'INFO_Materials recyclability'!$I$6:$M$14,5,0)))</f>
        <v>0</v>
      </c>
    </row>
    <row r="507" spans="2:27" x14ac:dyDescent="0.35">
      <c r="B507" s="5"/>
      <c r="C507" s="5"/>
      <c r="D507" s="26"/>
      <c r="E507" s="51"/>
      <c r="F507" s="53"/>
      <c r="G507" s="49"/>
      <c r="H507" s="49"/>
      <c r="I507" s="49"/>
      <c r="J507" s="49"/>
      <c r="K507" s="49"/>
      <c r="L507" s="49"/>
      <c r="M507" s="49"/>
      <c r="N507" s="49"/>
      <c r="O507" s="49"/>
      <c r="P507" s="56"/>
      <c r="Q507" s="70"/>
      <c r="R507" s="61"/>
      <c r="T507" s="62">
        <f>$G507+$H507+$L507+IF(ISBLANK($E507),0,$F507*VLOOKUP($E507,'INFO_Materials recyclability'!$I$6:$M$14,2,0))</f>
        <v>0</v>
      </c>
      <c r="U507" s="62">
        <f>$I507+$J507+$K507+$M507+$N507+$O507+$P507+$Q507+$R507+IF(ISBLANK($E507),0,$F507*(1-VLOOKUP($E507,'INFO_Materials recyclability'!$I$6:$M$14,2,0)))</f>
        <v>0</v>
      </c>
      <c r="V507" s="62">
        <f>$G507+$H507+$K507+IF(ISBLANK($E507),0,$F507*VLOOKUP($E507,'INFO_Materials recyclability'!$I$6:$M$14,3,0))</f>
        <v>0</v>
      </c>
      <c r="W507" s="62">
        <f>$I507+$J507+$L507+$M507+$N507+$O507+$P507+$Q507+$R507+IF(ISBLANK($E507),0,$F507*(1-VLOOKUP($E507,'INFO_Materials recyclability'!$I$6:$M$14,3,0)))</f>
        <v>0</v>
      </c>
      <c r="X507" s="62">
        <f>$G507+$H507+$I507+IF(ISBLANK($E507),0,$F507*VLOOKUP($E507,'INFO_Materials recyclability'!$I$6:$M$14,4,0))</f>
        <v>0</v>
      </c>
      <c r="Y507" s="62">
        <f>$J507+$K507+$L507+$M507+$N507+$O507+$P507+$Q507+$R507+IF(ISBLANK($E507),0,$F507*(1-VLOOKUP($E507,'INFO_Materials recyclability'!$I$6:$M$14,4,0)))</f>
        <v>0</v>
      </c>
      <c r="Z507" s="62">
        <f>$G507+$H507+$I507+$J507+IF(ISBLANK($E507),0,$F507*VLOOKUP($E507,'INFO_Materials recyclability'!$I$6:$M$14,5,0))</f>
        <v>0</v>
      </c>
      <c r="AA507" s="62">
        <f>$K507+$L507+$M507+$N507+$O507+$P507+$Q507+$R507+IF(ISBLANK($E507),0,$F507*(1-VLOOKUP($E507,'INFO_Materials recyclability'!$I$6:$M$14,5,0)))</f>
        <v>0</v>
      </c>
    </row>
    <row r="508" spans="2:27" x14ac:dyDescent="0.35">
      <c r="B508" s="5"/>
      <c r="C508" s="5"/>
      <c r="D508" s="26"/>
      <c r="E508" s="51"/>
      <c r="F508" s="53"/>
      <c r="G508" s="49"/>
      <c r="H508" s="49"/>
      <c r="I508" s="49"/>
      <c r="J508" s="49"/>
      <c r="K508" s="49"/>
      <c r="L508" s="49"/>
      <c r="M508" s="49"/>
      <c r="N508" s="49"/>
      <c r="O508" s="49"/>
      <c r="P508" s="56"/>
      <c r="Q508" s="70"/>
      <c r="R508" s="61"/>
      <c r="T508" s="62">
        <f>$G508+$H508+$L508+IF(ISBLANK($E508),0,$F508*VLOOKUP($E508,'INFO_Materials recyclability'!$I$6:$M$14,2,0))</f>
        <v>0</v>
      </c>
      <c r="U508" s="62">
        <f>$I508+$J508+$K508+$M508+$N508+$O508+$P508+$Q508+$R508+IF(ISBLANK($E508),0,$F508*(1-VLOOKUP($E508,'INFO_Materials recyclability'!$I$6:$M$14,2,0)))</f>
        <v>0</v>
      </c>
      <c r="V508" s="62">
        <f>$G508+$H508+$K508+IF(ISBLANK($E508),0,$F508*VLOOKUP($E508,'INFO_Materials recyclability'!$I$6:$M$14,3,0))</f>
        <v>0</v>
      </c>
      <c r="W508" s="62">
        <f>$I508+$J508+$L508+$M508+$N508+$O508+$P508+$Q508+$R508+IF(ISBLANK($E508),0,$F508*(1-VLOOKUP($E508,'INFO_Materials recyclability'!$I$6:$M$14,3,0)))</f>
        <v>0</v>
      </c>
      <c r="X508" s="62">
        <f>$G508+$H508+$I508+IF(ISBLANK($E508),0,$F508*VLOOKUP($E508,'INFO_Materials recyclability'!$I$6:$M$14,4,0))</f>
        <v>0</v>
      </c>
      <c r="Y508" s="62">
        <f>$J508+$K508+$L508+$M508+$N508+$O508+$P508+$Q508+$R508+IF(ISBLANK($E508),0,$F508*(1-VLOOKUP($E508,'INFO_Materials recyclability'!$I$6:$M$14,4,0)))</f>
        <v>0</v>
      </c>
      <c r="Z508" s="62">
        <f>$G508+$H508+$I508+$J508+IF(ISBLANK($E508),0,$F508*VLOOKUP($E508,'INFO_Materials recyclability'!$I$6:$M$14,5,0))</f>
        <v>0</v>
      </c>
      <c r="AA508" s="62">
        <f>$K508+$L508+$M508+$N508+$O508+$P508+$Q508+$R508+IF(ISBLANK($E508),0,$F508*(1-VLOOKUP($E508,'INFO_Materials recyclability'!$I$6:$M$14,5,0)))</f>
        <v>0</v>
      </c>
    </row>
    <row r="509" spans="2:27" x14ac:dyDescent="0.35">
      <c r="B509" s="5"/>
      <c r="C509" s="5"/>
      <c r="D509" s="26"/>
      <c r="E509" s="51"/>
      <c r="F509" s="53"/>
      <c r="G509" s="49"/>
      <c r="H509" s="49"/>
      <c r="I509" s="49"/>
      <c r="J509" s="49"/>
      <c r="K509" s="49"/>
      <c r="L509" s="49"/>
      <c r="M509" s="49"/>
      <c r="N509" s="49"/>
      <c r="O509" s="49"/>
      <c r="P509" s="56"/>
      <c r="Q509" s="70"/>
      <c r="R509" s="61"/>
      <c r="T509" s="62">
        <f>$G509+$H509+$L509+IF(ISBLANK($E509),0,$F509*VLOOKUP($E509,'INFO_Materials recyclability'!$I$6:$M$14,2,0))</f>
        <v>0</v>
      </c>
      <c r="U509" s="62">
        <f>$I509+$J509+$K509+$M509+$N509+$O509+$P509+$Q509+$R509+IF(ISBLANK($E509),0,$F509*(1-VLOOKUP($E509,'INFO_Materials recyclability'!$I$6:$M$14,2,0)))</f>
        <v>0</v>
      </c>
      <c r="V509" s="62">
        <f>$G509+$H509+$K509+IF(ISBLANK($E509),0,$F509*VLOOKUP($E509,'INFO_Materials recyclability'!$I$6:$M$14,3,0))</f>
        <v>0</v>
      </c>
      <c r="W509" s="62">
        <f>$I509+$J509+$L509+$M509+$N509+$O509+$P509+$Q509+$R509+IF(ISBLANK($E509),0,$F509*(1-VLOOKUP($E509,'INFO_Materials recyclability'!$I$6:$M$14,3,0)))</f>
        <v>0</v>
      </c>
      <c r="X509" s="62">
        <f>$G509+$H509+$I509+IF(ISBLANK($E509),0,$F509*VLOOKUP($E509,'INFO_Materials recyclability'!$I$6:$M$14,4,0))</f>
        <v>0</v>
      </c>
      <c r="Y509" s="62">
        <f>$J509+$K509+$L509+$M509+$N509+$O509+$P509+$Q509+$R509+IF(ISBLANK($E509),0,$F509*(1-VLOOKUP($E509,'INFO_Materials recyclability'!$I$6:$M$14,4,0)))</f>
        <v>0</v>
      </c>
      <c r="Z509" s="62">
        <f>$G509+$H509+$I509+$J509+IF(ISBLANK($E509),0,$F509*VLOOKUP($E509,'INFO_Materials recyclability'!$I$6:$M$14,5,0))</f>
        <v>0</v>
      </c>
      <c r="AA509" s="62">
        <f>$K509+$L509+$M509+$N509+$O509+$P509+$Q509+$R509+IF(ISBLANK($E509),0,$F509*(1-VLOOKUP($E509,'INFO_Materials recyclability'!$I$6:$M$14,5,0)))</f>
        <v>0</v>
      </c>
    </row>
    <row r="510" spans="2:27" x14ac:dyDescent="0.35">
      <c r="B510" s="5"/>
      <c r="C510" s="5"/>
      <c r="D510" s="26"/>
      <c r="E510" s="51"/>
      <c r="F510" s="53"/>
      <c r="G510" s="49"/>
      <c r="H510" s="49"/>
      <c r="I510" s="49"/>
      <c r="J510" s="49"/>
      <c r="K510" s="49"/>
      <c r="L510" s="49"/>
      <c r="M510" s="49"/>
      <c r="N510" s="49"/>
      <c r="O510" s="49"/>
      <c r="P510" s="56"/>
      <c r="Q510" s="70"/>
      <c r="R510" s="61"/>
      <c r="T510" s="62">
        <f>$G510+$H510+$L510+IF(ISBLANK($E510),0,$F510*VLOOKUP($E510,'INFO_Materials recyclability'!$I$6:$M$14,2,0))</f>
        <v>0</v>
      </c>
      <c r="U510" s="62">
        <f>$I510+$J510+$K510+$M510+$N510+$O510+$P510+$Q510+$R510+IF(ISBLANK($E510),0,$F510*(1-VLOOKUP($E510,'INFO_Materials recyclability'!$I$6:$M$14,2,0)))</f>
        <v>0</v>
      </c>
      <c r="V510" s="62">
        <f>$G510+$H510+$K510+IF(ISBLANK($E510),0,$F510*VLOOKUP($E510,'INFO_Materials recyclability'!$I$6:$M$14,3,0))</f>
        <v>0</v>
      </c>
      <c r="W510" s="62">
        <f>$I510+$J510+$L510+$M510+$N510+$O510+$P510+$Q510+$R510+IF(ISBLANK($E510),0,$F510*(1-VLOOKUP($E510,'INFO_Materials recyclability'!$I$6:$M$14,3,0)))</f>
        <v>0</v>
      </c>
      <c r="X510" s="62">
        <f>$G510+$H510+$I510+IF(ISBLANK($E510),0,$F510*VLOOKUP($E510,'INFO_Materials recyclability'!$I$6:$M$14,4,0))</f>
        <v>0</v>
      </c>
      <c r="Y510" s="62">
        <f>$J510+$K510+$L510+$M510+$N510+$O510+$P510+$Q510+$R510+IF(ISBLANK($E510),0,$F510*(1-VLOOKUP($E510,'INFO_Materials recyclability'!$I$6:$M$14,4,0)))</f>
        <v>0</v>
      </c>
      <c r="Z510" s="62">
        <f>$G510+$H510+$I510+$J510+IF(ISBLANK($E510),0,$F510*VLOOKUP($E510,'INFO_Materials recyclability'!$I$6:$M$14,5,0))</f>
        <v>0</v>
      </c>
      <c r="AA510" s="62">
        <f>$K510+$L510+$M510+$N510+$O510+$P510+$Q510+$R510+IF(ISBLANK($E510),0,$F510*(1-VLOOKUP($E510,'INFO_Materials recyclability'!$I$6:$M$14,5,0)))</f>
        <v>0</v>
      </c>
    </row>
    <row r="511" spans="2:27" x14ac:dyDescent="0.35">
      <c r="B511" s="5"/>
      <c r="C511" s="5"/>
      <c r="D511" s="26"/>
      <c r="E511" s="51"/>
      <c r="F511" s="53"/>
      <c r="G511" s="49"/>
      <c r="H511" s="49"/>
      <c r="I511" s="49"/>
      <c r="J511" s="49"/>
      <c r="K511" s="49"/>
      <c r="L511" s="49"/>
      <c r="M511" s="49"/>
      <c r="N511" s="49"/>
      <c r="O511" s="49"/>
      <c r="P511" s="56"/>
      <c r="Q511" s="70"/>
      <c r="R511" s="61"/>
      <c r="T511" s="62">
        <f>$G511+$H511+$L511+IF(ISBLANK($E511),0,$F511*VLOOKUP($E511,'INFO_Materials recyclability'!$I$6:$M$14,2,0))</f>
        <v>0</v>
      </c>
      <c r="U511" s="62">
        <f>$I511+$J511+$K511+$M511+$N511+$O511+$P511+$Q511+$R511+IF(ISBLANK($E511),0,$F511*(1-VLOOKUP($E511,'INFO_Materials recyclability'!$I$6:$M$14,2,0)))</f>
        <v>0</v>
      </c>
      <c r="V511" s="62">
        <f>$G511+$H511+$K511+IF(ISBLANK($E511),0,$F511*VLOOKUP($E511,'INFO_Materials recyclability'!$I$6:$M$14,3,0))</f>
        <v>0</v>
      </c>
      <c r="W511" s="62">
        <f>$I511+$J511+$L511+$M511+$N511+$O511+$P511+$Q511+$R511+IF(ISBLANK($E511),0,$F511*(1-VLOOKUP($E511,'INFO_Materials recyclability'!$I$6:$M$14,3,0)))</f>
        <v>0</v>
      </c>
      <c r="X511" s="62">
        <f>$G511+$H511+$I511+IF(ISBLANK($E511),0,$F511*VLOOKUP($E511,'INFO_Materials recyclability'!$I$6:$M$14,4,0))</f>
        <v>0</v>
      </c>
      <c r="Y511" s="62">
        <f>$J511+$K511+$L511+$M511+$N511+$O511+$P511+$Q511+$R511+IF(ISBLANK($E511),0,$F511*(1-VLOOKUP($E511,'INFO_Materials recyclability'!$I$6:$M$14,4,0)))</f>
        <v>0</v>
      </c>
      <c r="Z511" s="62">
        <f>$G511+$H511+$I511+$J511+IF(ISBLANK($E511),0,$F511*VLOOKUP($E511,'INFO_Materials recyclability'!$I$6:$M$14,5,0))</f>
        <v>0</v>
      </c>
      <c r="AA511" s="62">
        <f>$K511+$L511+$M511+$N511+$O511+$P511+$Q511+$R511+IF(ISBLANK($E511),0,$F511*(1-VLOOKUP($E511,'INFO_Materials recyclability'!$I$6:$M$14,5,0)))</f>
        <v>0</v>
      </c>
    </row>
    <row r="512" spans="2:27" x14ac:dyDescent="0.35">
      <c r="B512" s="5"/>
      <c r="C512" s="5"/>
      <c r="D512" s="26"/>
      <c r="E512" s="51"/>
      <c r="F512" s="53"/>
      <c r="G512" s="49"/>
      <c r="H512" s="49"/>
      <c r="I512" s="49"/>
      <c r="J512" s="49"/>
      <c r="K512" s="49"/>
      <c r="L512" s="49"/>
      <c r="M512" s="49"/>
      <c r="N512" s="49"/>
      <c r="O512" s="49"/>
      <c r="P512" s="56"/>
      <c r="Q512" s="70"/>
      <c r="R512" s="61"/>
      <c r="T512" s="62">
        <f>$G512+$H512+$L512+IF(ISBLANK($E512),0,$F512*VLOOKUP($E512,'INFO_Materials recyclability'!$I$6:$M$14,2,0))</f>
        <v>0</v>
      </c>
      <c r="U512" s="62">
        <f>$I512+$J512+$K512+$M512+$N512+$O512+$P512+$Q512+$R512+IF(ISBLANK($E512),0,$F512*(1-VLOOKUP($E512,'INFO_Materials recyclability'!$I$6:$M$14,2,0)))</f>
        <v>0</v>
      </c>
      <c r="V512" s="62">
        <f>$G512+$H512+$K512+IF(ISBLANK($E512),0,$F512*VLOOKUP($E512,'INFO_Materials recyclability'!$I$6:$M$14,3,0))</f>
        <v>0</v>
      </c>
      <c r="W512" s="62">
        <f>$I512+$J512+$L512+$M512+$N512+$O512+$P512+$Q512+$R512+IF(ISBLANK($E512),0,$F512*(1-VLOOKUP($E512,'INFO_Materials recyclability'!$I$6:$M$14,3,0)))</f>
        <v>0</v>
      </c>
      <c r="X512" s="62">
        <f>$G512+$H512+$I512+IF(ISBLANK($E512),0,$F512*VLOOKUP($E512,'INFO_Materials recyclability'!$I$6:$M$14,4,0))</f>
        <v>0</v>
      </c>
      <c r="Y512" s="62">
        <f>$J512+$K512+$L512+$M512+$N512+$O512+$P512+$Q512+$R512+IF(ISBLANK($E512),0,$F512*(1-VLOOKUP($E512,'INFO_Materials recyclability'!$I$6:$M$14,4,0)))</f>
        <v>0</v>
      </c>
      <c r="Z512" s="62">
        <f>$G512+$H512+$I512+$J512+IF(ISBLANK($E512),0,$F512*VLOOKUP($E512,'INFO_Materials recyclability'!$I$6:$M$14,5,0))</f>
        <v>0</v>
      </c>
      <c r="AA512" s="62">
        <f>$K512+$L512+$M512+$N512+$O512+$P512+$Q512+$R512+IF(ISBLANK($E512),0,$F512*(1-VLOOKUP($E512,'INFO_Materials recyclability'!$I$6:$M$14,5,0)))</f>
        <v>0</v>
      </c>
    </row>
    <row r="513" spans="2:27" x14ac:dyDescent="0.35">
      <c r="B513" s="5"/>
      <c r="C513" s="5"/>
      <c r="D513" s="26"/>
      <c r="E513" s="51"/>
      <c r="F513" s="53"/>
      <c r="G513" s="49"/>
      <c r="H513" s="49"/>
      <c r="I513" s="49"/>
      <c r="J513" s="49"/>
      <c r="K513" s="49"/>
      <c r="L513" s="49"/>
      <c r="M513" s="49"/>
      <c r="N513" s="49"/>
      <c r="O513" s="49"/>
      <c r="P513" s="56"/>
      <c r="Q513" s="70"/>
      <c r="R513" s="61"/>
      <c r="T513" s="62">
        <f>$G513+$H513+$L513+IF(ISBLANK($E513),0,$F513*VLOOKUP($E513,'INFO_Materials recyclability'!$I$6:$M$14,2,0))</f>
        <v>0</v>
      </c>
      <c r="U513" s="62">
        <f>$I513+$J513+$K513+$M513+$N513+$O513+$P513+$Q513+$R513+IF(ISBLANK($E513),0,$F513*(1-VLOOKUP($E513,'INFO_Materials recyclability'!$I$6:$M$14,2,0)))</f>
        <v>0</v>
      </c>
      <c r="V513" s="62">
        <f>$G513+$H513+$K513+IF(ISBLANK($E513),0,$F513*VLOOKUP($E513,'INFO_Materials recyclability'!$I$6:$M$14,3,0))</f>
        <v>0</v>
      </c>
      <c r="W513" s="62">
        <f>$I513+$J513+$L513+$M513+$N513+$O513+$P513+$Q513+$R513+IF(ISBLANK($E513),0,$F513*(1-VLOOKUP($E513,'INFO_Materials recyclability'!$I$6:$M$14,3,0)))</f>
        <v>0</v>
      </c>
      <c r="X513" s="62">
        <f>$G513+$H513+$I513+IF(ISBLANK($E513),0,$F513*VLOOKUP($E513,'INFO_Materials recyclability'!$I$6:$M$14,4,0))</f>
        <v>0</v>
      </c>
      <c r="Y513" s="62">
        <f>$J513+$K513+$L513+$M513+$N513+$O513+$P513+$Q513+$R513+IF(ISBLANK($E513),0,$F513*(1-VLOOKUP($E513,'INFO_Materials recyclability'!$I$6:$M$14,4,0)))</f>
        <v>0</v>
      </c>
      <c r="Z513" s="62">
        <f>$G513+$H513+$I513+$J513+IF(ISBLANK($E513),0,$F513*VLOOKUP($E513,'INFO_Materials recyclability'!$I$6:$M$14,5,0))</f>
        <v>0</v>
      </c>
      <c r="AA513" s="62">
        <f>$K513+$L513+$M513+$N513+$O513+$P513+$Q513+$R513+IF(ISBLANK($E513),0,$F513*(1-VLOOKUP($E513,'INFO_Materials recyclability'!$I$6:$M$14,5,0)))</f>
        <v>0</v>
      </c>
    </row>
    <row r="514" spans="2:27" x14ac:dyDescent="0.35">
      <c r="B514" s="5"/>
      <c r="C514" s="5"/>
      <c r="D514" s="26"/>
      <c r="E514" s="51"/>
      <c r="F514" s="53"/>
      <c r="G514" s="49"/>
      <c r="H514" s="49"/>
      <c r="I514" s="49"/>
      <c r="J514" s="49"/>
      <c r="K514" s="49"/>
      <c r="L514" s="49"/>
      <c r="M514" s="49"/>
      <c r="N514" s="49"/>
      <c r="O514" s="49"/>
      <c r="P514" s="56"/>
      <c r="Q514" s="70"/>
      <c r="R514" s="61"/>
      <c r="T514" s="62">
        <f>$G514+$H514+$L514+IF(ISBLANK($E514),0,$F514*VLOOKUP($E514,'INFO_Materials recyclability'!$I$6:$M$14,2,0))</f>
        <v>0</v>
      </c>
      <c r="U514" s="62">
        <f>$I514+$J514+$K514+$M514+$N514+$O514+$P514+$Q514+$R514+IF(ISBLANK($E514),0,$F514*(1-VLOOKUP($E514,'INFO_Materials recyclability'!$I$6:$M$14,2,0)))</f>
        <v>0</v>
      </c>
      <c r="V514" s="62">
        <f>$G514+$H514+$K514+IF(ISBLANK($E514),0,$F514*VLOOKUP($E514,'INFO_Materials recyclability'!$I$6:$M$14,3,0))</f>
        <v>0</v>
      </c>
      <c r="W514" s="62">
        <f>$I514+$J514+$L514+$M514+$N514+$O514+$P514+$Q514+$R514+IF(ISBLANK($E514),0,$F514*(1-VLOOKUP($E514,'INFO_Materials recyclability'!$I$6:$M$14,3,0)))</f>
        <v>0</v>
      </c>
      <c r="X514" s="62">
        <f>$G514+$H514+$I514+IF(ISBLANK($E514),0,$F514*VLOOKUP($E514,'INFO_Materials recyclability'!$I$6:$M$14,4,0))</f>
        <v>0</v>
      </c>
      <c r="Y514" s="62">
        <f>$J514+$K514+$L514+$M514+$N514+$O514+$P514+$Q514+$R514+IF(ISBLANK($E514),0,$F514*(1-VLOOKUP($E514,'INFO_Materials recyclability'!$I$6:$M$14,4,0)))</f>
        <v>0</v>
      </c>
      <c r="Z514" s="62">
        <f>$G514+$H514+$I514+$J514+IF(ISBLANK($E514),0,$F514*VLOOKUP($E514,'INFO_Materials recyclability'!$I$6:$M$14,5,0))</f>
        <v>0</v>
      </c>
      <c r="AA514" s="62">
        <f>$K514+$L514+$M514+$N514+$O514+$P514+$Q514+$R514+IF(ISBLANK($E514),0,$F514*(1-VLOOKUP($E514,'INFO_Materials recyclability'!$I$6:$M$14,5,0)))</f>
        <v>0</v>
      </c>
    </row>
    <row r="515" spans="2:27" x14ac:dyDescent="0.35">
      <c r="B515" s="5"/>
      <c r="C515" s="5"/>
      <c r="D515" s="26"/>
      <c r="E515" s="51"/>
      <c r="F515" s="53"/>
      <c r="G515" s="49"/>
      <c r="H515" s="49"/>
      <c r="I515" s="49"/>
      <c r="J515" s="49"/>
      <c r="K515" s="49"/>
      <c r="L515" s="49"/>
      <c r="M515" s="49"/>
      <c r="N515" s="49"/>
      <c r="O515" s="49"/>
      <c r="P515" s="56"/>
      <c r="Q515" s="70"/>
      <c r="R515" s="61"/>
      <c r="T515" s="62">
        <f>$G515+$H515+$L515+IF(ISBLANK($E515),0,$F515*VLOOKUP($E515,'INFO_Materials recyclability'!$I$6:$M$14,2,0))</f>
        <v>0</v>
      </c>
      <c r="U515" s="62">
        <f>$I515+$J515+$K515+$M515+$N515+$O515+$P515+$Q515+$R515+IF(ISBLANK($E515),0,$F515*(1-VLOOKUP($E515,'INFO_Materials recyclability'!$I$6:$M$14,2,0)))</f>
        <v>0</v>
      </c>
      <c r="V515" s="62">
        <f>$G515+$H515+$K515+IF(ISBLANK($E515),0,$F515*VLOOKUP($E515,'INFO_Materials recyclability'!$I$6:$M$14,3,0))</f>
        <v>0</v>
      </c>
      <c r="W515" s="62">
        <f>$I515+$J515+$L515+$M515+$N515+$O515+$P515+$Q515+$R515+IF(ISBLANK($E515),0,$F515*(1-VLOOKUP($E515,'INFO_Materials recyclability'!$I$6:$M$14,3,0)))</f>
        <v>0</v>
      </c>
      <c r="X515" s="62">
        <f>$G515+$H515+$I515+IF(ISBLANK($E515),0,$F515*VLOOKUP($E515,'INFO_Materials recyclability'!$I$6:$M$14,4,0))</f>
        <v>0</v>
      </c>
      <c r="Y515" s="62">
        <f>$J515+$K515+$L515+$M515+$N515+$O515+$P515+$Q515+$R515+IF(ISBLANK($E515),0,$F515*(1-VLOOKUP($E515,'INFO_Materials recyclability'!$I$6:$M$14,4,0)))</f>
        <v>0</v>
      </c>
      <c r="Z515" s="62">
        <f>$G515+$H515+$I515+$J515+IF(ISBLANK($E515),0,$F515*VLOOKUP($E515,'INFO_Materials recyclability'!$I$6:$M$14,5,0))</f>
        <v>0</v>
      </c>
      <c r="AA515" s="62">
        <f>$K515+$L515+$M515+$N515+$O515+$P515+$Q515+$R515+IF(ISBLANK($E515),0,$F515*(1-VLOOKUP($E515,'INFO_Materials recyclability'!$I$6:$M$14,5,0)))</f>
        <v>0</v>
      </c>
    </row>
    <row r="516" spans="2:27" x14ac:dyDescent="0.35">
      <c r="B516" s="5"/>
      <c r="C516" s="5"/>
      <c r="D516" s="26"/>
      <c r="E516" s="51"/>
      <c r="F516" s="53"/>
      <c r="G516" s="49"/>
      <c r="H516" s="49"/>
      <c r="I516" s="49"/>
      <c r="J516" s="49"/>
      <c r="K516" s="49"/>
      <c r="L516" s="49"/>
      <c r="M516" s="49"/>
      <c r="N516" s="49"/>
      <c r="O516" s="49"/>
      <c r="P516" s="56"/>
      <c r="Q516" s="70"/>
      <c r="R516" s="61"/>
      <c r="T516" s="62">
        <f>$G516+$H516+$L516+IF(ISBLANK($E516),0,$F516*VLOOKUP($E516,'INFO_Materials recyclability'!$I$6:$M$14,2,0))</f>
        <v>0</v>
      </c>
      <c r="U516" s="62">
        <f>$I516+$J516+$K516+$M516+$N516+$O516+$P516+$Q516+$R516+IF(ISBLANK($E516),0,$F516*(1-VLOOKUP($E516,'INFO_Materials recyclability'!$I$6:$M$14,2,0)))</f>
        <v>0</v>
      </c>
      <c r="V516" s="62">
        <f>$G516+$H516+$K516+IF(ISBLANK($E516),0,$F516*VLOOKUP($E516,'INFO_Materials recyclability'!$I$6:$M$14,3,0))</f>
        <v>0</v>
      </c>
      <c r="W516" s="62">
        <f>$I516+$J516+$L516+$M516+$N516+$O516+$P516+$Q516+$R516+IF(ISBLANK($E516),0,$F516*(1-VLOOKUP($E516,'INFO_Materials recyclability'!$I$6:$M$14,3,0)))</f>
        <v>0</v>
      </c>
      <c r="X516" s="62">
        <f>$G516+$H516+$I516+IF(ISBLANK($E516),0,$F516*VLOOKUP($E516,'INFO_Materials recyclability'!$I$6:$M$14,4,0))</f>
        <v>0</v>
      </c>
      <c r="Y516" s="62">
        <f>$J516+$K516+$L516+$M516+$N516+$O516+$P516+$Q516+$R516+IF(ISBLANK($E516),0,$F516*(1-VLOOKUP($E516,'INFO_Materials recyclability'!$I$6:$M$14,4,0)))</f>
        <v>0</v>
      </c>
      <c r="Z516" s="62">
        <f>$G516+$H516+$I516+$J516+IF(ISBLANK($E516),0,$F516*VLOOKUP($E516,'INFO_Materials recyclability'!$I$6:$M$14,5,0))</f>
        <v>0</v>
      </c>
      <c r="AA516" s="62">
        <f>$K516+$L516+$M516+$N516+$O516+$P516+$Q516+$R516+IF(ISBLANK($E516),0,$F516*(1-VLOOKUP($E516,'INFO_Materials recyclability'!$I$6:$M$14,5,0)))</f>
        <v>0</v>
      </c>
    </row>
    <row r="517" spans="2:27" x14ac:dyDescent="0.35">
      <c r="B517" s="5"/>
      <c r="C517" s="5"/>
      <c r="D517" s="26"/>
      <c r="E517" s="51"/>
      <c r="F517" s="53"/>
      <c r="G517" s="49"/>
      <c r="H517" s="49"/>
      <c r="I517" s="49"/>
      <c r="J517" s="49"/>
      <c r="K517" s="49"/>
      <c r="L517" s="49"/>
      <c r="M517" s="49"/>
      <c r="N517" s="49"/>
      <c r="O517" s="49"/>
      <c r="P517" s="56"/>
      <c r="Q517" s="70"/>
      <c r="R517" s="61"/>
      <c r="T517" s="62">
        <f>$G517+$H517+$L517+IF(ISBLANK($E517),0,$F517*VLOOKUP($E517,'INFO_Materials recyclability'!$I$6:$M$14,2,0))</f>
        <v>0</v>
      </c>
      <c r="U517" s="62">
        <f>$I517+$J517+$K517+$M517+$N517+$O517+$P517+$Q517+$R517+IF(ISBLANK($E517),0,$F517*(1-VLOOKUP($E517,'INFO_Materials recyclability'!$I$6:$M$14,2,0)))</f>
        <v>0</v>
      </c>
      <c r="V517" s="62">
        <f>$G517+$H517+$K517+IF(ISBLANK($E517),0,$F517*VLOOKUP($E517,'INFO_Materials recyclability'!$I$6:$M$14,3,0))</f>
        <v>0</v>
      </c>
      <c r="W517" s="62">
        <f>$I517+$J517+$L517+$M517+$N517+$O517+$P517+$Q517+$R517+IF(ISBLANK($E517),0,$F517*(1-VLOOKUP($E517,'INFO_Materials recyclability'!$I$6:$M$14,3,0)))</f>
        <v>0</v>
      </c>
      <c r="X517" s="62">
        <f>$G517+$H517+$I517+IF(ISBLANK($E517),0,$F517*VLOOKUP($E517,'INFO_Materials recyclability'!$I$6:$M$14,4,0))</f>
        <v>0</v>
      </c>
      <c r="Y517" s="62">
        <f>$J517+$K517+$L517+$M517+$N517+$O517+$P517+$Q517+$R517+IF(ISBLANK($E517),0,$F517*(1-VLOOKUP($E517,'INFO_Materials recyclability'!$I$6:$M$14,4,0)))</f>
        <v>0</v>
      </c>
      <c r="Z517" s="62">
        <f>$G517+$H517+$I517+$J517+IF(ISBLANK($E517),0,$F517*VLOOKUP($E517,'INFO_Materials recyclability'!$I$6:$M$14,5,0))</f>
        <v>0</v>
      </c>
      <c r="AA517" s="62">
        <f>$K517+$L517+$M517+$N517+$O517+$P517+$Q517+$R517+IF(ISBLANK($E517),0,$F517*(1-VLOOKUP($E517,'INFO_Materials recyclability'!$I$6:$M$14,5,0)))</f>
        <v>0</v>
      </c>
    </row>
    <row r="518" spans="2:27" x14ac:dyDescent="0.35">
      <c r="B518" s="5"/>
      <c r="C518" s="5"/>
      <c r="D518" s="26"/>
      <c r="E518" s="51"/>
      <c r="F518" s="53"/>
      <c r="G518" s="49"/>
      <c r="H518" s="49"/>
      <c r="I518" s="49"/>
      <c r="J518" s="49"/>
      <c r="K518" s="49"/>
      <c r="L518" s="49"/>
      <c r="M518" s="49"/>
      <c r="N518" s="49"/>
      <c r="O518" s="49"/>
      <c r="P518" s="56"/>
      <c r="Q518" s="70"/>
      <c r="R518" s="61"/>
      <c r="T518" s="62">
        <f>$G518+$H518+$L518+IF(ISBLANK($E518),0,$F518*VLOOKUP($E518,'INFO_Materials recyclability'!$I$6:$M$14,2,0))</f>
        <v>0</v>
      </c>
      <c r="U518" s="62">
        <f>$I518+$J518+$K518+$M518+$N518+$O518+$P518+$Q518+$R518+IF(ISBLANK($E518),0,$F518*(1-VLOOKUP($E518,'INFO_Materials recyclability'!$I$6:$M$14,2,0)))</f>
        <v>0</v>
      </c>
      <c r="V518" s="62">
        <f>$G518+$H518+$K518+IF(ISBLANK($E518),0,$F518*VLOOKUP($E518,'INFO_Materials recyclability'!$I$6:$M$14,3,0))</f>
        <v>0</v>
      </c>
      <c r="W518" s="62">
        <f>$I518+$J518+$L518+$M518+$N518+$O518+$P518+$Q518+$R518+IF(ISBLANK($E518),0,$F518*(1-VLOOKUP($E518,'INFO_Materials recyclability'!$I$6:$M$14,3,0)))</f>
        <v>0</v>
      </c>
      <c r="X518" s="62">
        <f>$G518+$H518+$I518+IF(ISBLANK($E518),0,$F518*VLOOKUP($E518,'INFO_Materials recyclability'!$I$6:$M$14,4,0))</f>
        <v>0</v>
      </c>
      <c r="Y518" s="62">
        <f>$J518+$K518+$L518+$M518+$N518+$O518+$P518+$Q518+$R518+IF(ISBLANK($E518),0,$F518*(1-VLOOKUP($E518,'INFO_Materials recyclability'!$I$6:$M$14,4,0)))</f>
        <v>0</v>
      </c>
      <c r="Z518" s="62">
        <f>$G518+$H518+$I518+$J518+IF(ISBLANK($E518),0,$F518*VLOOKUP($E518,'INFO_Materials recyclability'!$I$6:$M$14,5,0))</f>
        <v>0</v>
      </c>
      <c r="AA518" s="62">
        <f>$K518+$L518+$M518+$N518+$O518+$P518+$Q518+$R518+IF(ISBLANK($E518),0,$F518*(1-VLOOKUP($E518,'INFO_Materials recyclability'!$I$6:$M$14,5,0)))</f>
        <v>0</v>
      </c>
    </row>
    <row r="519" spans="2:27" x14ac:dyDescent="0.35">
      <c r="B519" s="5"/>
      <c r="C519" s="5"/>
      <c r="D519" s="26"/>
      <c r="E519" s="51"/>
      <c r="F519" s="53"/>
      <c r="G519" s="49"/>
      <c r="H519" s="49"/>
      <c r="I519" s="49"/>
      <c r="J519" s="49"/>
      <c r="K519" s="49"/>
      <c r="L519" s="49"/>
      <c r="M519" s="49"/>
      <c r="N519" s="49"/>
      <c r="O519" s="49"/>
      <c r="P519" s="56"/>
      <c r="Q519" s="70"/>
      <c r="R519" s="61"/>
      <c r="T519" s="62">
        <f>$G519+$H519+$L519+IF(ISBLANK($E519),0,$F519*VLOOKUP($E519,'INFO_Materials recyclability'!$I$6:$M$14,2,0))</f>
        <v>0</v>
      </c>
      <c r="U519" s="62">
        <f>$I519+$J519+$K519+$M519+$N519+$O519+$P519+$Q519+$R519+IF(ISBLANK($E519),0,$F519*(1-VLOOKUP($E519,'INFO_Materials recyclability'!$I$6:$M$14,2,0)))</f>
        <v>0</v>
      </c>
      <c r="V519" s="62">
        <f>$G519+$H519+$K519+IF(ISBLANK($E519),0,$F519*VLOOKUP($E519,'INFO_Materials recyclability'!$I$6:$M$14,3,0))</f>
        <v>0</v>
      </c>
      <c r="W519" s="62">
        <f>$I519+$J519+$L519+$M519+$N519+$O519+$P519+$Q519+$R519+IF(ISBLANK($E519),0,$F519*(1-VLOOKUP($E519,'INFO_Materials recyclability'!$I$6:$M$14,3,0)))</f>
        <v>0</v>
      </c>
      <c r="X519" s="62">
        <f>$G519+$H519+$I519+IF(ISBLANK($E519),0,$F519*VLOOKUP($E519,'INFO_Materials recyclability'!$I$6:$M$14,4,0))</f>
        <v>0</v>
      </c>
      <c r="Y519" s="62">
        <f>$J519+$K519+$L519+$M519+$N519+$O519+$P519+$Q519+$R519+IF(ISBLANK($E519),0,$F519*(1-VLOOKUP($E519,'INFO_Materials recyclability'!$I$6:$M$14,4,0)))</f>
        <v>0</v>
      </c>
      <c r="Z519" s="62">
        <f>$G519+$H519+$I519+$J519+IF(ISBLANK($E519),0,$F519*VLOOKUP($E519,'INFO_Materials recyclability'!$I$6:$M$14,5,0))</f>
        <v>0</v>
      </c>
      <c r="AA519" s="62">
        <f>$K519+$L519+$M519+$N519+$O519+$P519+$Q519+$R519+IF(ISBLANK($E519),0,$F519*(1-VLOOKUP($E519,'INFO_Materials recyclability'!$I$6:$M$14,5,0)))</f>
        <v>0</v>
      </c>
    </row>
    <row r="520" spans="2:27" x14ac:dyDescent="0.35">
      <c r="B520" s="5"/>
      <c r="C520" s="5"/>
      <c r="D520" s="26"/>
      <c r="E520" s="51"/>
      <c r="F520" s="53"/>
      <c r="G520" s="49"/>
      <c r="H520" s="49"/>
      <c r="I520" s="49"/>
      <c r="J520" s="49"/>
      <c r="K520" s="49"/>
      <c r="L520" s="49"/>
      <c r="M520" s="49"/>
      <c r="N520" s="49"/>
      <c r="O520" s="49"/>
      <c r="P520" s="56"/>
      <c r="Q520" s="70"/>
      <c r="R520" s="61"/>
      <c r="T520" s="62">
        <f>$G520+$H520+$L520+IF(ISBLANK($E520),0,$F520*VLOOKUP($E520,'INFO_Materials recyclability'!$I$6:$M$14,2,0))</f>
        <v>0</v>
      </c>
      <c r="U520" s="62">
        <f>$I520+$J520+$K520+$M520+$N520+$O520+$P520+$Q520+$R520+IF(ISBLANK($E520),0,$F520*(1-VLOOKUP($E520,'INFO_Materials recyclability'!$I$6:$M$14,2,0)))</f>
        <v>0</v>
      </c>
      <c r="V520" s="62">
        <f>$G520+$H520+$K520+IF(ISBLANK($E520),0,$F520*VLOOKUP($E520,'INFO_Materials recyclability'!$I$6:$M$14,3,0))</f>
        <v>0</v>
      </c>
      <c r="W520" s="62">
        <f>$I520+$J520+$L520+$M520+$N520+$O520+$P520+$Q520+$R520+IF(ISBLANK($E520),0,$F520*(1-VLOOKUP($E520,'INFO_Materials recyclability'!$I$6:$M$14,3,0)))</f>
        <v>0</v>
      </c>
      <c r="X520" s="62">
        <f>$G520+$H520+$I520+IF(ISBLANK($E520),0,$F520*VLOOKUP($E520,'INFO_Materials recyclability'!$I$6:$M$14,4,0))</f>
        <v>0</v>
      </c>
      <c r="Y520" s="62">
        <f>$J520+$K520+$L520+$M520+$N520+$O520+$P520+$Q520+$R520+IF(ISBLANK($E520),0,$F520*(1-VLOOKUP($E520,'INFO_Materials recyclability'!$I$6:$M$14,4,0)))</f>
        <v>0</v>
      </c>
      <c r="Z520" s="62">
        <f>$G520+$H520+$I520+$J520+IF(ISBLANK($E520),0,$F520*VLOOKUP($E520,'INFO_Materials recyclability'!$I$6:$M$14,5,0))</f>
        <v>0</v>
      </c>
      <c r="AA520" s="62">
        <f>$K520+$L520+$M520+$N520+$O520+$P520+$Q520+$R520+IF(ISBLANK($E520),0,$F520*(1-VLOOKUP($E520,'INFO_Materials recyclability'!$I$6:$M$14,5,0)))</f>
        <v>0</v>
      </c>
    </row>
    <row r="521" spans="2:27" x14ac:dyDescent="0.35">
      <c r="B521" s="5"/>
      <c r="C521" s="5"/>
      <c r="D521" s="26"/>
      <c r="E521" s="51"/>
      <c r="F521" s="53"/>
      <c r="G521" s="49"/>
      <c r="H521" s="49"/>
      <c r="I521" s="49"/>
      <c r="J521" s="49"/>
      <c r="K521" s="49"/>
      <c r="L521" s="49"/>
      <c r="M521" s="49"/>
      <c r="N521" s="49"/>
      <c r="O521" s="49"/>
      <c r="P521" s="56"/>
      <c r="Q521" s="70"/>
      <c r="R521" s="61"/>
      <c r="T521" s="62">
        <f>$G521+$H521+$L521+IF(ISBLANK($E521),0,$F521*VLOOKUP($E521,'INFO_Materials recyclability'!$I$6:$M$14,2,0))</f>
        <v>0</v>
      </c>
      <c r="U521" s="62">
        <f>$I521+$J521+$K521+$M521+$N521+$O521+$P521+$Q521+$R521+IF(ISBLANK($E521),0,$F521*(1-VLOOKUP($E521,'INFO_Materials recyclability'!$I$6:$M$14,2,0)))</f>
        <v>0</v>
      </c>
      <c r="V521" s="62">
        <f>$G521+$H521+$K521+IF(ISBLANK($E521),0,$F521*VLOOKUP($E521,'INFO_Materials recyclability'!$I$6:$M$14,3,0))</f>
        <v>0</v>
      </c>
      <c r="W521" s="62">
        <f>$I521+$J521+$L521+$M521+$N521+$O521+$P521+$Q521+$R521+IF(ISBLANK($E521),0,$F521*(1-VLOOKUP($E521,'INFO_Materials recyclability'!$I$6:$M$14,3,0)))</f>
        <v>0</v>
      </c>
      <c r="X521" s="62">
        <f>$G521+$H521+$I521+IF(ISBLANK($E521),0,$F521*VLOOKUP($E521,'INFO_Materials recyclability'!$I$6:$M$14,4,0))</f>
        <v>0</v>
      </c>
      <c r="Y521" s="62">
        <f>$J521+$K521+$L521+$M521+$N521+$O521+$P521+$Q521+$R521+IF(ISBLANK($E521),0,$F521*(1-VLOOKUP($E521,'INFO_Materials recyclability'!$I$6:$M$14,4,0)))</f>
        <v>0</v>
      </c>
      <c r="Z521" s="62">
        <f>$G521+$H521+$I521+$J521+IF(ISBLANK($E521),0,$F521*VLOOKUP($E521,'INFO_Materials recyclability'!$I$6:$M$14,5,0))</f>
        <v>0</v>
      </c>
      <c r="AA521" s="62">
        <f>$K521+$L521+$M521+$N521+$O521+$P521+$Q521+$R521+IF(ISBLANK($E521),0,$F521*(1-VLOOKUP($E521,'INFO_Materials recyclability'!$I$6:$M$14,5,0)))</f>
        <v>0</v>
      </c>
    </row>
    <row r="522" spans="2:27" x14ac:dyDescent="0.35">
      <c r="B522" s="5"/>
      <c r="C522" s="5"/>
      <c r="D522" s="26"/>
      <c r="E522" s="51"/>
      <c r="F522" s="53"/>
      <c r="G522" s="49"/>
      <c r="H522" s="49"/>
      <c r="I522" s="49"/>
      <c r="J522" s="49"/>
      <c r="K522" s="49"/>
      <c r="L522" s="49"/>
      <c r="M522" s="49"/>
      <c r="N522" s="49"/>
      <c r="O522" s="49"/>
      <c r="P522" s="56"/>
      <c r="Q522" s="70"/>
      <c r="R522" s="61"/>
      <c r="T522" s="62">
        <f>$G522+$H522+$L522+IF(ISBLANK($E522),0,$F522*VLOOKUP($E522,'INFO_Materials recyclability'!$I$6:$M$14,2,0))</f>
        <v>0</v>
      </c>
      <c r="U522" s="62">
        <f>$I522+$J522+$K522+$M522+$N522+$O522+$P522+$Q522+$R522+IF(ISBLANK($E522),0,$F522*(1-VLOOKUP($E522,'INFO_Materials recyclability'!$I$6:$M$14,2,0)))</f>
        <v>0</v>
      </c>
      <c r="V522" s="62">
        <f>$G522+$H522+$K522+IF(ISBLANK($E522),0,$F522*VLOOKUP($E522,'INFO_Materials recyclability'!$I$6:$M$14,3,0))</f>
        <v>0</v>
      </c>
      <c r="W522" s="62">
        <f>$I522+$J522+$L522+$M522+$N522+$O522+$P522+$Q522+$R522+IF(ISBLANK($E522),0,$F522*(1-VLOOKUP($E522,'INFO_Materials recyclability'!$I$6:$M$14,3,0)))</f>
        <v>0</v>
      </c>
      <c r="X522" s="62">
        <f>$G522+$H522+$I522+IF(ISBLANK($E522),0,$F522*VLOOKUP($E522,'INFO_Materials recyclability'!$I$6:$M$14,4,0))</f>
        <v>0</v>
      </c>
      <c r="Y522" s="62">
        <f>$J522+$K522+$L522+$M522+$N522+$O522+$P522+$Q522+$R522+IF(ISBLANK($E522),0,$F522*(1-VLOOKUP($E522,'INFO_Materials recyclability'!$I$6:$M$14,4,0)))</f>
        <v>0</v>
      </c>
      <c r="Z522" s="62">
        <f>$G522+$H522+$I522+$J522+IF(ISBLANK($E522),0,$F522*VLOOKUP($E522,'INFO_Materials recyclability'!$I$6:$M$14,5,0))</f>
        <v>0</v>
      </c>
      <c r="AA522" s="62">
        <f>$K522+$L522+$M522+$N522+$O522+$P522+$Q522+$R522+IF(ISBLANK($E522),0,$F522*(1-VLOOKUP($E522,'INFO_Materials recyclability'!$I$6:$M$14,5,0)))</f>
        <v>0</v>
      </c>
    </row>
    <row r="523" spans="2:27" x14ac:dyDescent="0.35">
      <c r="B523" s="5"/>
      <c r="C523" s="5"/>
      <c r="D523" s="26"/>
      <c r="E523" s="51"/>
      <c r="F523" s="53"/>
      <c r="G523" s="49"/>
      <c r="H523" s="49"/>
      <c r="I523" s="49"/>
      <c r="J523" s="49"/>
      <c r="K523" s="49"/>
      <c r="L523" s="49"/>
      <c r="M523" s="49"/>
      <c r="N523" s="49"/>
      <c r="O523" s="49"/>
      <c r="P523" s="56"/>
      <c r="Q523" s="70"/>
      <c r="R523" s="61"/>
      <c r="T523" s="62">
        <f>$G523+$H523+$L523+IF(ISBLANK($E523),0,$F523*VLOOKUP($E523,'INFO_Materials recyclability'!$I$6:$M$14,2,0))</f>
        <v>0</v>
      </c>
      <c r="U523" s="62">
        <f>$I523+$J523+$K523+$M523+$N523+$O523+$P523+$Q523+$R523+IF(ISBLANK($E523),0,$F523*(1-VLOOKUP($E523,'INFO_Materials recyclability'!$I$6:$M$14,2,0)))</f>
        <v>0</v>
      </c>
      <c r="V523" s="62">
        <f>$G523+$H523+$K523+IF(ISBLANK($E523),0,$F523*VLOOKUP($E523,'INFO_Materials recyclability'!$I$6:$M$14,3,0))</f>
        <v>0</v>
      </c>
      <c r="W523" s="62">
        <f>$I523+$J523+$L523+$M523+$N523+$O523+$P523+$Q523+$R523+IF(ISBLANK($E523),0,$F523*(1-VLOOKUP($E523,'INFO_Materials recyclability'!$I$6:$M$14,3,0)))</f>
        <v>0</v>
      </c>
      <c r="X523" s="62">
        <f>$G523+$H523+$I523+IF(ISBLANK($E523),0,$F523*VLOOKUP($E523,'INFO_Materials recyclability'!$I$6:$M$14,4,0))</f>
        <v>0</v>
      </c>
      <c r="Y523" s="62">
        <f>$J523+$K523+$L523+$M523+$N523+$O523+$P523+$Q523+$R523+IF(ISBLANK($E523),0,$F523*(1-VLOOKUP($E523,'INFO_Materials recyclability'!$I$6:$M$14,4,0)))</f>
        <v>0</v>
      </c>
      <c r="Z523" s="62">
        <f>$G523+$H523+$I523+$J523+IF(ISBLANK($E523),0,$F523*VLOOKUP($E523,'INFO_Materials recyclability'!$I$6:$M$14,5,0))</f>
        <v>0</v>
      </c>
      <c r="AA523" s="62">
        <f>$K523+$L523+$M523+$N523+$O523+$P523+$Q523+$R523+IF(ISBLANK($E523),0,$F523*(1-VLOOKUP($E523,'INFO_Materials recyclability'!$I$6:$M$14,5,0)))</f>
        <v>0</v>
      </c>
    </row>
    <row r="524" spans="2:27" x14ac:dyDescent="0.35">
      <c r="B524" s="5"/>
      <c r="C524" s="5"/>
      <c r="D524" s="26"/>
      <c r="E524" s="51"/>
      <c r="F524" s="53"/>
      <c r="G524" s="49"/>
      <c r="H524" s="49"/>
      <c r="I524" s="49"/>
      <c r="J524" s="49"/>
      <c r="K524" s="49"/>
      <c r="L524" s="49"/>
      <c r="M524" s="49"/>
      <c r="N524" s="49"/>
      <c r="O524" s="49"/>
      <c r="P524" s="56"/>
      <c r="Q524" s="70"/>
      <c r="R524" s="61"/>
      <c r="T524" s="62">
        <f>$G524+$H524+$L524+IF(ISBLANK($E524),0,$F524*VLOOKUP($E524,'INFO_Materials recyclability'!$I$6:$M$14,2,0))</f>
        <v>0</v>
      </c>
      <c r="U524" s="62">
        <f>$I524+$J524+$K524+$M524+$N524+$O524+$P524+$Q524+$R524+IF(ISBLANK($E524),0,$F524*(1-VLOOKUP($E524,'INFO_Materials recyclability'!$I$6:$M$14,2,0)))</f>
        <v>0</v>
      </c>
      <c r="V524" s="62">
        <f>$G524+$H524+$K524+IF(ISBLANK($E524),0,$F524*VLOOKUP($E524,'INFO_Materials recyclability'!$I$6:$M$14,3,0))</f>
        <v>0</v>
      </c>
      <c r="W524" s="62">
        <f>$I524+$J524+$L524+$M524+$N524+$O524+$P524+$Q524+$R524+IF(ISBLANK($E524),0,$F524*(1-VLOOKUP($E524,'INFO_Materials recyclability'!$I$6:$M$14,3,0)))</f>
        <v>0</v>
      </c>
      <c r="X524" s="62">
        <f>$G524+$H524+$I524+IF(ISBLANK($E524),0,$F524*VLOOKUP($E524,'INFO_Materials recyclability'!$I$6:$M$14,4,0))</f>
        <v>0</v>
      </c>
      <c r="Y524" s="62">
        <f>$J524+$K524+$L524+$M524+$N524+$O524+$P524+$Q524+$R524+IF(ISBLANK($E524),0,$F524*(1-VLOOKUP($E524,'INFO_Materials recyclability'!$I$6:$M$14,4,0)))</f>
        <v>0</v>
      </c>
      <c r="Z524" s="62">
        <f>$G524+$H524+$I524+$J524+IF(ISBLANK($E524),0,$F524*VLOOKUP($E524,'INFO_Materials recyclability'!$I$6:$M$14,5,0))</f>
        <v>0</v>
      </c>
      <c r="AA524" s="62">
        <f>$K524+$L524+$M524+$N524+$O524+$P524+$Q524+$R524+IF(ISBLANK($E524),0,$F524*(1-VLOOKUP($E524,'INFO_Materials recyclability'!$I$6:$M$14,5,0)))</f>
        <v>0</v>
      </c>
    </row>
    <row r="525" spans="2:27" x14ac:dyDescent="0.35">
      <c r="B525" s="5"/>
      <c r="C525" s="5"/>
      <c r="D525" s="26"/>
      <c r="E525" s="51"/>
      <c r="F525" s="53"/>
      <c r="G525" s="49"/>
      <c r="H525" s="49"/>
      <c r="I525" s="49"/>
      <c r="J525" s="49"/>
      <c r="K525" s="49"/>
      <c r="L525" s="49"/>
      <c r="M525" s="49"/>
      <c r="N525" s="49"/>
      <c r="O525" s="49"/>
      <c r="P525" s="56"/>
      <c r="Q525" s="70"/>
      <c r="R525" s="61"/>
      <c r="T525" s="62">
        <f>$G525+$H525+$L525+IF(ISBLANK($E525),0,$F525*VLOOKUP($E525,'INFO_Materials recyclability'!$I$6:$M$14,2,0))</f>
        <v>0</v>
      </c>
      <c r="U525" s="62">
        <f>$I525+$J525+$K525+$M525+$N525+$O525+$P525+$Q525+$R525+IF(ISBLANK($E525),0,$F525*(1-VLOOKUP($E525,'INFO_Materials recyclability'!$I$6:$M$14,2,0)))</f>
        <v>0</v>
      </c>
      <c r="V525" s="62">
        <f>$G525+$H525+$K525+IF(ISBLANK($E525),0,$F525*VLOOKUP($E525,'INFO_Materials recyclability'!$I$6:$M$14,3,0))</f>
        <v>0</v>
      </c>
      <c r="W525" s="62">
        <f>$I525+$J525+$L525+$M525+$N525+$O525+$P525+$Q525+$R525+IF(ISBLANK($E525),0,$F525*(1-VLOOKUP($E525,'INFO_Materials recyclability'!$I$6:$M$14,3,0)))</f>
        <v>0</v>
      </c>
      <c r="X525" s="62">
        <f>$G525+$H525+$I525+IF(ISBLANK($E525),0,$F525*VLOOKUP($E525,'INFO_Materials recyclability'!$I$6:$M$14,4,0))</f>
        <v>0</v>
      </c>
      <c r="Y525" s="62">
        <f>$J525+$K525+$L525+$M525+$N525+$O525+$P525+$Q525+$R525+IF(ISBLANK($E525),0,$F525*(1-VLOOKUP($E525,'INFO_Materials recyclability'!$I$6:$M$14,4,0)))</f>
        <v>0</v>
      </c>
      <c r="Z525" s="62">
        <f>$G525+$H525+$I525+$J525+IF(ISBLANK($E525),0,$F525*VLOOKUP($E525,'INFO_Materials recyclability'!$I$6:$M$14,5,0))</f>
        <v>0</v>
      </c>
      <c r="AA525" s="62">
        <f>$K525+$L525+$M525+$N525+$O525+$P525+$Q525+$R525+IF(ISBLANK($E525),0,$F525*(1-VLOOKUP($E525,'INFO_Materials recyclability'!$I$6:$M$14,5,0)))</f>
        <v>0</v>
      </c>
    </row>
    <row r="526" spans="2:27" x14ac:dyDescent="0.35">
      <c r="B526" s="5"/>
      <c r="C526" s="5"/>
      <c r="D526" s="26"/>
      <c r="E526" s="51"/>
      <c r="F526" s="53"/>
      <c r="G526" s="49"/>
      <c r="H526" s="49"/>
      <c r="I526" s="49"/>
      <c r="J526" s="49"/>
      <c r="K526" s="49"/>
      <c r="L526" s="49"/>
      <c r="M526" s="49"/>
      <c r="N526" s="49"/>
      <c r="O526" s="49"/>
      <c r="P526" s="56"/>
      <c r="Q526" s="70"/>
      <c r="R526" s="61"/>
      <c r="T526" s="62">
        <f>$G526+$H526+$L526+IF(ISBLANK($E526),0,$F526*VLOOKUP($E526,'INFO_Materials recyclability'!$I$6:$M$14,2,0))</f>
        <v>0</v>
      </c>
      <c r="U526" s="62">
        <f>$I526+$J526+$K526+$M526+$N526+$O526+$P526+$Q526+$R526+IF(ISBLANK($E526),0,$F526*(1-VLOOKUP($E526,'INFO_Materials recyclability'!$I$6:$M$14,2,0)))</f>
        <v>0</v>
      </c>
      <c r="V526" s="62">
        <f>$G526+$H526+$K526+IF(ISBLANK($E526),0,$F526*VLOOKUP($E526,'INFO_Materials recyclability'!$I$6:$M$14,3,0))</f>
        <v>0</v>
      </c>
      <c r="W526" s="62">
        <f>$I526+$J526+$L526+$M526+$N526+$O526+$P526+$Q526+$R526+IF(ISBLANK($E526),0,$F526*(1-VLOOKUP($E526,'INFO_Materials recyclability'!$I$6:$M$14,3,0)))</f>
        <v>0</v>
      </c>
      <c r="X526" s="62">
        <f>$G526+$H526+$I526+IF(ISBLANK($E526),0,$F526*VLOOKUP($E526,'INFO_Materials recyclability'!$I$6:$M$14,4,0))</f>
        <v>0</v>
      </c>
      <c r="Y526" s="62">
        <f>$J526+$K526+$L526+$M526+$N526+$O526+$P526+$Q526+$R526+IF(ISBLANK($E526),0,$F526*(1-VLOOKUP($E526,'INFO_Materials recyclability'!$I$6:$M$14,4,0)))</f>
        <v>0</v>
      </c>
      <c r="Z526" s="62">
        <f>$G526+$H526+$I526+$J526+IF(ISBLANK($E526),0,$F526*VLOOKUP($E526,'INFO_Materials recyclability'!$I$6:$M$14,5,0))</f>
        <v>0</v>
      </c>
      <c r="AA526" s="62">
        <f>$K526+$L526+$M526+$N526+$O526+$P526+$Q526+$R526+IF(ISBLANK($E526),0,$F526*(1-VLOOKUP($E526,'INFO_Materials recyclability'!$I$6:$M$14,5,0)))</f>
        <v>0</v>
      </c>
    </row>
    <row r="527" spans="2:27" x14ac:dyDescent="0.35">
      <c r="B527" s="5"/>
      <c r="C527" s="5"/>
      <c r="D527" s="26"/>
      <c r="E527" s="51"/>
      <c r="F527" s="53"/>
      <c r="G527" s="49"/>
      <c r="H527" s="49"/>
      <c r="I527" s="49"/>
      <c r="J527" s="49"/>
      <c r="K527" s="49"/>
      <c r="L527" s="49"/>
      <c r="M527" s="49"/>
      <c r="N527" s="49"/>
      <c r="O527" s="49"/>
      <c r="P527" s="56"/>
      <c r="Q527" s="70"/>
      <c r="R527" s="61"/>
      <c r="T527" s="62">
        <f>$G527+$H527+$L527+IF(ISBLANK($E527),0,$F527*VLOOKUP($E527,'INFO_Materials recyclability'!$I$6:$M$14,2,0))</f>
        <v>0</v>
      </c>
      <c r="U527" s="62">
        <f>$I527+$J527+$K527+$M527+$N527+$O527+$P527+$Q527+$R527+IF(ISBLANK($E527),0,$F527*(1-VLOOKUP($E527,'INFO_Materials recyclability'!$I$6:$M$14,2,0)))</f>
        <v>0</v>
      </c>
      <c r="V527" s="62">
        <f>$G527+$H527+$K527+IF(ISBLANK($E527),0,$F527*VLOOKUP($E527,'INFO_Materials recyclability'!$I$6:$M$14,3,0))</f>
        <v>0</v>
      </c>
      <c r="W527" s="62">
        <f>$I527+$J527+$L527+$M527+$N527+$O527+$P527+$Q527+$R527+IF(ISBLANK($E527),0,$F527*(1-VLOOKUP($E527,'INFO_Materials recyclability'!$I$6:$M$14,3,0)))</f>
        <v>0</v>
      </c>
      <c r="X527" s="62">
        <f>$G527+$H527+$I527+IF(ISBLANK($E527),0,$F527*VLOOKUP($E527,'INFO_Materials recyclability'!$I$6:$M$14,4,0))</f>
        <v>0</v>
      </c>
      <c r="Y527" s="62">
        <f>$J527+$K527+$L527+$M527+$N527+$O527+$P527+$Q527+$R527+IF(ISBLANK($E527),0,$F527*(1-VLOOKUP($E527,'INFO_Materials recyclability'!$I$6:$M$14,4,0)))</f>
        <v>0</v>
      </c>
      <c r="Z527" s="62">
        <f>$G527+$H527+$I527+$J527+IF(ISBLANK($E527),0,$F527*VLOOKUP($E527,'INFO_Materials recyclability'!$I$6:$M$14,5,0))</f>
        <v>0</v>
      </c>
      <c r="AA527" s="62">
        <f>$K527+$L527+$M527+$N527+$O527+$P527+$Q527+$R527+IF(ISBLANK($E527),0,$F527*(1-VLOOKUP($E527,'INFO_Materials recyclability'!$I$6:$M$14,5,0)))</f>
        <v>0</v>
      </c>
    </row>
    <row r="528" spans="2:27" x14ac:dyDescent="0.35">
      <c r="B528" s="5"/>
      <c r="C528" s="5"/>
      <c r="D528" s="26"/>
      <c r="E528" s="51"/>
      <c r="F528" s="53"/>
      <c r="G528" s="49"/>
      <c r="H528" s="49"/>
      <c r="I528" s="49"/>
      <c r="J528" s="49"/>
      <c r="K528" s="49"/>
      <c r="L528" s="49"/>
      <c r="M528" s="49"/>
      <c r="N528" s="49"/>
      <c r="O528" s="49"/>
      <c r="P528" s="56"/>
      <c r="Q528" s="70"/>
      <c r="R528" s="61"/>
      <c r="T528" s="62">
        <f>$G528+$H528+$L528+IF(ISBLANK($E528),0,$F528*VLOOKUP($E528,'INFO_Materials recyclability'!$I$6:$M$14,2,0))</f>
        <v>0</v>
      </c>
      <c r="U528" s="62">
        <f>$I528+$J528+$K528+$M528+$N528+$O528+$P528+$Q528+$R528+IF(ISBLANK($E528),0,$F528*(1-VLOOKUP($E528,'INFO_Materials recyclability'!$I$6:$M$14,2,0)))</f>
        <v>0</v>
      </c>
      <c r="V528" s="62">
        <f>$G528+$H528+$K528+IF(ISBLANK($E528),0,$F528*VLOOKUP($E528,'INFO_Materials recyclability'!$I$6:$M$14,3,0))</f>
        <v>0</v>
      </c>
      <c r="W528" s="62">
        <f>$I528+$J528+$L528+$M528+$N528+$O528+$P528+$Q528+$R528+IF(ISBLANK($E528),0,$F528*(1-VLOOKUP($E528,'INFO_Materials recyclability'!$I$6:$M$14,3,0)))</f>
        <v>0</v>
      </c>
      <c r="X528" s="62">
        <f>$G528+$H528+$I528+IF(ISBLANK($E528),0,$F528*VLOOKUP($E528,'INFO_Materials recyclability'!$I$6:$M$14,4,0))</f>
        <v>0</v>
      </c>
      <c r="Y528" s="62">
        <f>$J528+$K528+$L528+$M528+$N528+$O528+$P528+$Q528+$R528+IF(ISBLANK($E528),0,$F528*(1-VLOOKUP($E528,'INFO_Materials recyclability'!$I$6:$M$14,4,0)))</f>
        <v>0</v>
      </c>
      <c r="Z528" s="62">
        <f>$G528+$H528+$I528+$J528+IF(ISBLANK($E528),0,$F528*VLOOKUP($E528,'INFO_Materials recyclability'!$I$6:$M$14,5,0))</f>
        <v>0</v>
      </c>
      <c r="AA528" s="62">
        <f>$K528+$L528+$M528+$N528+$O528+$P528+$Q528+$R528+IF(ISBLANK($E528),0,$F528*(1-VLOOKUP($E528,'INFO_Materials recyclability'!$I$6:$M$14,5,0)))</f>
        <v>0</v>
      </c>
    </row>
    <row r="529" spans="2:27" x14ac:dyDescent="0.35">
      <c r="B529" s="5"/>
      <c r="C529" s="5"/>
      <c r="D529" s="26"/>
      <c r="E529" s="51"/>
      <c r="F529" s="53"/>
      <c r="G529" s="49"/>
      <c r="H529" s="49"/>
      <c r="I529" s="49"/>
      <c r="J529" s="49"/>
      <c r="K529" s="49"/>
      <c r="L529" s="49"/>
      <c r="M529" s="49"/>
      <c r="N529" s="49"/>
      <c r="O529" s="49"/>
      <c r="P529" s="56"/>
      <c r="Q529" s="70"/>
      <c r="R529" s="61"/>
      <c r="T529" s="62">
        <f>$G529+$H529+$L529+IF(ISBLANK($E529),0,$F529*VLOOKUP($E529,'INFO_Materials recyclability'!$I$6:$M$14,2,0))</f>
        <v>0</v>
      </c>
      <c r="U529" s="62">
        <f>$I529+$J529+$K529+$M529+$N529+$O529+$P529+$Q529+$R529+IF(ISBLANK($E529),0,$F529*(1-VLOOKUP($E529,'INFO_Materials recyclability'!$I$6:$M$14,2,0)))</f>
        <v>0</v>
      </c>
      <c r="V529" s="62">
        <f>$G529+$H529+$K529+IF(ISBLANK($E529),0,$F529*VLOOKUP($E529,'INFO_Materials recyclability'!$I$6:$M$14,3,0))</f>
        <v>0</v>
      </c>
      <c r="W529" s="62">
        <f>$I529+$J529+$L529+$M529+$N529+$O529+$P529+$Q529+$R529+IF(ISBLANK($E529),0,$F529*(1-VLOOKUP($E529,'INFO_Materials recyclability'!$I$6:$M$14,3,0)))</f>
        <v>0</v>
      </c>
      <c r="X529" s="62">
        <f>$G529+$H529+$I529+IF(ISBLANK($E529),0,$F529*VLOOKUP($E529,'INFO_Materials recyclability'!$I$6:$M$14,4,0))</f>
        <v>0</v>
      </c>
      <c r="Y529" s="62">
        <f>$J529+$K529+$L529+$M529+$N529+$O529+$P529+$Q529+$R529+IF(ISBLANK($E529),0,$F529*(1-VLOOKUP($E529,'INFO_Materials recyclability'!$I$6:$M$14,4,0)))</f>
        <v>0</v>
      </c>
      <c r="Z529" s="62">
        <f>$G529+$H529+$I529+$J529+IF(ISBLANK($E529),0,$F529*VLOOKUP($E529,'INFO_Materials recyclability'!$I$6:$M$14,5,0))</f>
        <v>0</v>
      </c>
      <c r="AA529" s="62">
        <f>$K529+$L529+$M529+$N529+$O529+$P529+$Q529+$R529+IF(ISBLANK($E529),0,$F529*(1-VLOOKUP($E529,'INFO_Materials recyclability'!$I$6:$M$14,5,0)))</f>
        <v>0</v>
      </c>
    </row>
    <row r="530" spans="2:27" x14ac:dyDescent="0.35">
      <c r="B530" s="5"/>
      <c r="C530" s="5"/>
      <c r="D530" s="26"/>
      <c r="E530" s="51"/>
      <c r="F530" s="53"/>
      <c r="G530" s="49"/>
      <c r="H530" s="49"/>
      <c r="I530" s="49"/>
      <c r="J530" s="49"/>
      <c r="K530" s="49"/>
      <c r="L530" s="49"/>
      <c r="M530" s="49"/>
      <c r="N530" s="49"/>
      <c r="O530" s="49"/>
      <c r="P530" s="56"/>
      <c r="Q530" s="70"/>
      <c r="R530" s="61"/>
      <c r="T530" s="62">
        <f>$G530+$H530+$L530+IF(ISBLANK($E530),0,$F530*VLOOKUP($E530,'INFO_Materials recyclability'!$I$6:$M$14,2,0))</f>
        <v>0</v>
      </c>
      <c r="U530" s="62">
        <f>$I530+$J530+$K530+$M530+$N530+$O530+$P530+$Q530+$R530+IF(ISBLANK($E530),0,$F530*(1-VLOOKUP($E530,'INFO_Materials recyclability'!$I$6:$M$14,2,0)))</f>
        <v>0</v>
      </c>
      <c r="V530" s="62">
        <f>$G530+$H530+$K530+IF(ISBLANK($E530),0,$F530*VLOOKUP($E530,'INFO_Materials recyclability'!$I$6:$M$14,3,0))</f>
        <v>0</v>
      </c>
      <c r="W530" s="62">
        <f>$I530+$J530+$L530+$M530+$N530+$O530+$P530+$Q530+$R530+IF(ISBLANK($E530),0,$F530*(1-VLOOKUP($E530,'INFO_Materials recyclability'!$I$6:$M$14,3,0)))</f>
        <v>0</v>
      </c>
      <c r="X530" s="62">
        <f>$G530+$H530+$I530+IF(ISBLANK($E530),0,$F530*VLOOKUP($E530,'INFO_Materials recyclability'!$I$6:$M$14,4,0))</f>
        <v>0</v>
      </c>
      <c r="Y530" s="62">
        <f>$J530+$K530+$L530+$M530+$N530+$O530+$P530+$Q530+$R530+IF(ISBLANK($E530),0,$F530*(1-VLOOKUP($E530,'INFO_Materials recyclability'!$I$6:$M$14,4,0)))</f>
        <v>0</v>
      </c>
      <c r="Z530" s="62">
        <f>$G530+$H530+$I530+$J530+IF(ISBLANK($E530),0,$F530*VLOOKUP($E530,'INFO_Materials recyclability'!$I$6:$M$14,5,0))</f>
        <v>0</v>
      </c>
      <c r="AA530" s="62">
        <f>$K530+$L530+$M530+$N530+$O530+$P530+$Q530+$R530+IF(ISBLANK($E530),0,$F530*(1-VLOOKUP($E530,'INFO_Materials recyclability'!$I$6:$M$14,5,0)))</f>
        <v>0</v>
      </c>
    </row>
    <row r="531" spans="2:27" x14ac:dyDescent="0.35">
      <c r="B531" s="5"/>
      <c r="C531" s="5"/>
      <c r="D531" s="26"/>
      <c r="E531" s="51"/>
      <c r="F531" s="53"/>
      <c r="G531" s="49"/>
      <c r="H531" s="49"/>
      <c r="I531" s="49"/>
      <c r="J531" s="49"/>
      <c r="K531" s="49"/>
      <c r="L531" s="49"/>
      <c r="M531" s="49"/>
      <c r="N531" s="49"/>
      <c r="O531" s="49"/>
      <c r="P531" s="56"/>
      <c r="Q531" s="70"/>
      <c r="R531" s="61"/>
      <c r="T531" s="62">
        <f>$G531+$H531+$L531+IF(ISBLANK($E531),0,$F531*VLOOKUP($E531,'INFO_Materials recyclability'!$I$6:$M$14,2,0))</f>
        <v>0</v>
      </c>
      <c r="U531" s="62">
        <f>$I531+$J531+$K531+$M531+$N531+$O531+$P531+$Q531+$R531+IF(ISBLANK($E531),0,$F531*(1-VLOOKUP($E531,'INFO_Materials recyclability'!$I$6:$M$14,2,0)))</f>
        <v>0</v>
      </c>
      <c r="V531" s="62">
        <f>$G531+$H531+$K531+IF(ISBLANK($E531),0,$F531*VLOOKUP($E531,'INFO_Materials recyclability'!$I$6:$M$14,3,0))</f>
        <v>0</v>
      </c>
      <c r="W531" s="62">
        <f>$I531+$J531+$L531+$M531+$N531+$O531+$P531+$Q531+$R531+IF(ISBLANK($E531),0,$F531*(1-VLOOKUP($E531,'INFO_Materials recyclability'!$I$6:$M$14,3,0)))</f>
        <v>0</v>
      </c>
      <c r="X531" s="62">
        <f>$G531+$H531+$I531+IF(ISBLANK($E531),0,$F531*VLOOKUP($E531,'INFO_Materials recyclability'!$I$6:$M$14,4,0))</f>
        <v>0</v>
      </c>
      <c r="Y531" s="62">
        <f>$J531+$K531+$L531+$M531+$N531+$O531+$P531+$Q531+$R531+IF(ISBLANK($E531),0,$F531*(1-VLOOKUP($E531,'INFO_Materials recyclability'!$I$6:$M$14,4,0)))</f>
        <v>0</v>
      </c>
      <c r="Z531" s="62">
        <f>$G531+$H531+$I531+$J531+IF(ISBLANK($E531),0,$F531*VLOOKUP($E531,'INFO_Materials recyclability'!$I$6:$M$14,5,0))</f>
        <v>0</v>
      </c>
      <c r="AA531" s="62">
        <f>$K531+$L531+$M531+$N531+$O531+$P531+$Q531+$R531+IF(ISBLANK($E531),0,$F531*(1-VLOOKUP($E531,'INFO_Materials recyclability'!$I$6:$M$14,5,0)))</f>
        <v>0</v>
      </c>
    </row>
    <row r="532" spans="2:27" x14ac:dyDescent="0.35">
      <c r="B532" s="5"/>
      <c r="C532" s="5"/>
      <c r="D532" s="26"/>
      <c r="E532" s="51"/>
      <c r="F532" s="53"/>
      <c r="G532" s="49"/>
      <c r="H532" s="49"/>
      <c r="I532" s="49"/>
      <c r="J532" s="49"/>
      <c r="K532" s="49"/>
      <c r="L532" s="49"/>
      <c r="M532" s="49"/>
      <c r="N532" s="49"/>
      <c r="O532" s="49"/>
      <c r="P532" s="56"/>
      <c r="Q532" s="70"/>
      <c r="R532" s="61"/>
      <c r="T532" s="62">
        <f>$G532+$H532+$L532+IF(ISBLANK($E532),0,$F532*VLOOKUP($E532,'INFO_Materials recyclability'!$I$6:$M$14,2,0))</f>
        <v>0</v>
      </c>
      <c r="U532" s="62">
        <f>$I532+$J532+$K532+$M532+$N532+$O532+$P532+$Q532+$R532+IF(ISBLANK($E532),0,$F532*(1-VLOOKUP($E532,'INFO_Materials recyclability'!$I$6:$M$14,2,0)))</f>
        <v>0</v>
      </c>
      <c r="V532" s="62">
        <f>$G532+$H532+$K532+IF(ISBLANK($E532),0,$F532*VLOOKUP($E532,'INFO_Materials recyclability'!$I$6:$M$14,3,0))</f>
        <v>0</v>
      </c>
      <c r="W532" s="62">
        <f>$I532+$J532+$L532+$M532+$N532+$O532+$P532+$Q532+$R532+IF(ISBLANK($E532),0,$F532*(1-VLOOKUP($E532,'INFO_Materials recyclability'!$I$6:$M$14,3,0)))</f>
        <v>0</v>
      </c>
      <c r="X532" s="62">
        <f>$G532+$H532+$I532+IF(ISBLANK($E532),0,$F532*VLOOKUP($E532,'INFO_Materials recyclability'!$I$6:$M$14,4,0))</f>
        <v>0</v>
      </c>
      <c r="Y532" s="62">
        <f>$J532+$K532+$L532+$M532+$N532+$O532+$P532+$Q532+$R532+IF(ISBLANK($E532),0,$F532*(1-VLOOKUP($E532,'INFO_Materials recyclability'!$I$6:$M$14,4,0)))</f>
        <v>0</v>
      </c>
      <c r="Z532" s="62">
        <f>$G532+$H532+$I532+$J532+IF(ISBLANK($E532),0,$F532*VLOOKUP($E532,'INFO_Materials recyclability'!$I$6:$M$14,5,0))</f>
        <v>0</v>
      </c>
      <c r="AA532" s="62">
        <f>$K532+$L532+$M532+$N532+$O532+$P532+$Q532+$R532+IF(ISBLANK($E532),0,$F532*(1-VLOOKUP($E532,'INFO_Materials recyclability'!$I$6:$M$14,5,0)))</f>
        <v>0</v>
      </c>
    </row>
    <row r="533" spans="2:27" x14ac:dyDescent="0.35">
      <c r="B533" s="5"/>
      <c r="C533" s="5"/>
      <c r="D533" s="26"/>
      <c r="E533" s="51"/>
      <c r="F533" s="53"/>
      <c r="G533" s="49"/>
      <c r="H533" s="49"/>
      <c r="I533" s="49"/>
      <c r="J533" s="49"/>
      <c r="K533" s="49"/>
      <c r="L533" s="49"/>
      <c r="M533" s="49"/>
      <c r="N533" s="49"/>
      <c r="O533" s="49"/>
      <c r="P533" s="56"/>
      <c r="Q533" s="70"/>
      <c r="R533" s="61"/>
      <c r="T533" s="62">
        <f>$G533+$H533+$L533+IF(ISBLANK($E533),0,$F533*VLOOKUP($E533,'INFO_Materials recyclability'!$I$6:$M$14,2,0))</f>
        <v>0</v>
      </c>
      <c r="U533" s="62">
        <f>$I533+$J533+$K533+$M533+$N533+$O533+$P533+$Q533+$R533+IF(ISBLANK($E533),0,$F533*(1-VLOOKUP($E533,'INFO_Materials recyclability'!$I$6:$M$14,2,0)))</f>
        <v>0</v>
      </c>
      <c r="V533" s="62">
        <f>$G533+$H533+$K533+IF(ISBLANK($E533),0,$F533*VLOOKUP($E533,'INFO_Materials recyclability'!$I$6:$M$14,3,0))</f>
        <v>0</v>
      </c>
      <c r="W533" s="62">
        <f>$I533+$J533+$L533+$M533+$N533+$O533+$P533+$Q533+$R533+IF(ISBLANK($E533),0,$F533*(1-VLOOKUP($E533,'INFO_Materials recyclability'!$I$6:$M$14,3,0)))</f>
        <v>0</v>
      </c>
      <c r="X533" s="62">
        <f>$G533+$H533+$I533+IF(ISBLANK($E533),0,$F533*VLOOKUP($E533,'INFO_Materials recyclability'!$I$6:$M$14,4,0))</f>
        <v>0</v>
      </c>
      <c r="Y533" s="62">
        <f>$J533+$K533+$L533+$M533+$N533+$O533+$P533+$Q533+$R533+IF(ISBLANK($E533),0,$F533*(1-VLOOKUP($E533,'INFO_Materials recyclability'!$I$6:$M$14,4,0)))</f>
        <v>0</v>
      </c>
      <c r="Z533" s="62">
        <f>$G533+$H533+$I533+$J533+IF(ISBLANK($E533),0,$F533*VLOOKUP($E533,'INFO_Materials recyclability'!$I$6:$M$14,5,0))</f>
        <v>0</v>
      </c>
      <c r="AA533" s="62">
        <f>$K533+$L533+$M533+$N533+$O533+$P533+$Q533+$R533+IF(ISBLANK($E533),0,$F533*(1-VLOOKUP($E533,'INFO_Materials recyclability'!$I$6:$M$14,5,0)))</f>
        <v>0</v>
      </c>
    </row>
    <row r="534" spans="2:27" x14ac:dyDescent="0.35">
      <c r="B534" s="5"/>
      <c r="C534" s="5"/>
      <c r="D534" s="26"/>
      <c r="E534" s="51"/>
      <c r="F534" s="53"/>
      <c r="G534" s="49"/>
      <c r="H534" s="49"/>
      <c r="I534" s="49"/>
      <c r="J534" s="49"/>
      <c r="K534" s="49"/>
      <c r="L534" s="49"/>
      <c r="M534" s="49"/>
      <c r="N534" s="49"/>
      <c r="O534" s="49"/>
      <c r="P534" s="56"/>
      <c r="Q534" s="70"/>
      <c r="R534" s="61"/>
      <c r="T534" s="62">
        <f>$G534+$H534+$L534+IF(ISBLANK($E534),0,$F534*VLOOKUP($E534,'INFO_Materials recyclability'!$I$6:$M$14,2,0))</f>
        <v>0</v>
      </c>
      <c r="U534" s="62">
        <f>$I534+$J534+$K534+$M534+$N534+$O534+$P534+$Q534+$R534+IF(ISBLANK($E534),0,$F534*(1-VLOOKUP($E534,'INFO_Materials recyclability'!$I$6:$M$14,2,0)))</f>
        <v>0</v>
      </c>
      <c r="V534" s="62">
        <f>$G534+$H534+$K534+IF(ISBLANK($E534),0,$F534*VLOOKUP($E534,'INFO_Materials recyclability'!$I$6:$M$14,3,0))</f>
        <v>0</v>
      </c>
      <c r="W534" s="62">
        <f>$I534+$J534+$L534+$M534+$N534+$O534+$P534+$Q534+$R534+IF(ISBLANK($E534),0,$F534*(1-VLOOKUP($E534,'INFO_Materials recyclability'!$I$6:$M$14,3,0)))</f>
        <v>0</v>
      </c>
      <c r="X534" s="62">
        <f>$G534+$H534+$I534+IF(ISBLANK($E534),0,$F534*VLOOKUP($E534,'INFO_Materials recyclability'!$I$6:$M$14,4,0))</f>
        <v>0</v>
      </c>
      <c r="Y534" s="62">
        <f>$J534+$K534+$L534+$M534+$N534+$O534+$P534+$Q534+$R534+IF(ISBLANK($E534),0,$F534*(1-VLOOKUP($E534,'INFO_Materials recyclability'!$I$6:$M$14,4,0)))</f>
        <v>0</v>
      </c>
      <c r="Z534" s="62">
        <f>$G534+$H534+$I534+$J534+IF(ISBLANK($E534),0,$F534*VLOOKUP($E534,'INFO_Materials recyclability'!$I$6:$M$14,5,0))</f>
        <v>0</v>
      </c>
      <c r="AA534" s="62">
        <f>$K534+$L534+$M534+$N534+$O534+$P534+$Q534+$R534+IF(ISBLANK($E534),0,$F534*(1-VLOOKUP($E534,'INFO_Materials recyclability'!$I$6:$M$14,5,0)))</f>
        <v>0</v>
      </c>
    </row>
    <row r="535" spans="2:27" x14ac:dyDescent="0.35">
      <c r="B535" s="5"/>
      <c r="C535" s="5"/>
      <c r="D535" s="26"/>
      <c r="E535" s="51"/>
      <c r="F535" s="53"/>
      <c r="G535" s="49"/>
      <c r="H535" s="49"/>
      <c r="I535" s="49"/>
      <c r="J535" s="49"/>
      <c r="K535" s="49"/>
      <c r="L535" s="49"/>
      <c r="M535" s="49"/>
      <c r="N535" s="49"/>
      <c r="O535" s="49"/>
      <c r="P535" s="56"/>
      <c r="Q535" s="70"/>
      <c r="R535" s="61"/>
      <c r="T535" s="62">
        <f>$G535+$H535+$L535+IF(ISBLANK($E535),0,$F535*VLOOKUP($E535,'INFO_Materials recyclability'!$I$6:$M$14,2,0))</f>
        <v>0</v>
      </c>
      <c r="U535" s="62">
        <f>$I535+$J535+$K535+$M535+$N535+$O535+$P535+$Q535+$R535+IF(ISBLANK($E535),0,$F535*(1-VLOOKUP($E535,'INFO_Materials recyclability'!$I$6:$M$14,2,0)))</f>
        <v>0</v>
      </c>
      <c r="V535" s="62">
        <f>$G535+$H535+$K535+IF(ISBLANK($E535),0,$F535*VLOOKUP($E535,'INFO_Materials recyclability'!$I$6:$M$14,3,0))</f>
        <v>0</v>
      </c>
      <c r="W535" s="62">
        <f>$I535+$J535+$L535+$M535+$N535+$O535+$P535+$Q535+$R535+IF(ISBLANK($E535),0,$F535*(1-VLOOKUP($E535,'INFO_Materials recyclability'!$I$6:$M$14,3,0)))</f>
        <v>0</v>
      </c>
      <c r="X535" s="62">
        <f>$G535+$H535+$I535+IF(ISBLANK($E535),0,$F535*VLOOKUP($E535,'INFO_Materials recyclability'!$I$6:$M$14,4,0))</f>
        <v>0</v>
      </c>
      <c r="Y535" s="62">
        <f>$J535+$K535+$L535+$M535+$N535+$O535+$P535+$Q535+$R535+IF(ISBLANK($E535),0,$F535*(1-VLOOKUP($E535,'INFO_Materials recyclability'!$I$6:$M$14,4,0)))</f>
        <v>0</v>
      </c>
      <c r="Z535" s="62">
        <f>$G535+$H535+$I535+$J535+IF(ISBLANK($E535),0,$F535*VLOOKUP($E535,'INFO_Materials recyclability'!$I$6:$M$14,5,0))</f>
        <v>0</v>
      </c>
      <c r="AA535" s="62">
        <f>$K535+$L535+$M535+$N535+$O535+$P535+$Q535+$R535+IF(ISBLANK($E535),0,$F535*(1-VLOOKUP($E535,'INFO_Materials recyclability'!$I$6:$M$14,5,0)))</f>
        <v>0</v>
      </c>
    </row>
    <row r="536" spans="2:27" x14ac:dyDescent="0.35">
      <c r="B536" s="5"/>
      <c r="C536" s="5"/>
      <c r="D536" s="26"/>
      <c r="E536" s="51"/>
      <c r="F536" s="53"/>
      <c r="G536" s="49"/>
      <c r="H536" s="49"/>
      <c r="I536" s="49"/>
      <c r="J536" s="49"/>
      <c r="K536" s="49"/>
      <c r="L536" s="49"/>
      <c r="M536" s="49"/>
      <c r="N536" s="49"/>
      <c r="O536" s="49"/>
      <c r="P536" s="56"/>
      <c r="Q536" s="70"/>
      <c r="R536" s="61"/>
      <c r="T536" s="62">
        <f>$G536+$H536+$L536+IF(ISBLANK($E536),0,$F536*VLOOKUP($E536,'INFO_Materials recyclability'!$I$6:$M$14,2,0))</f>
        <v>0</v>
      </c>
      <c r="U536" s="62">
        <f>$I536+$J536+$K536+$M536+$N536+$O536+$P536+$Q536+$R536+IF(ISBLANK($E536),0,$F536*(1-VLOOKUP($E536,'INFO_Materials recyclability'!$I$6:$M$14,2,0)))</f>
        <v>0</v>
      </c>
      <c r="V536" s="62">
        <f>$G536+$H536+$K536+IF(ISBLANK($E536),0,$F536*VLOOKUP($E536,'INFO_Materials recyclability'!$I$6:$M$14,3,0))</f>
        <v>0</v>
      </c>
      <c r="W536" s="62">
        <f>$I536+$J536+$L536+$M536+$N536+$O536+$P536+$Q536+$R536+IF(ISBLANK($E536),0,$F536*(1-VLOOKUP($E536,'INFO_Materials recyclability'!$I$6:$M$14,3,0)))</f>
        <v>0</v>
      </c>
      <c r="X536" s="62">
        <f>$G536+$H536+$I536+IF(ISBLANK($E536),0,$F536*VLOOKUP($E536,'INFO_Materials recyclability'!$I$6:$M$14,4,0))</f>
        <v>0</v>
      </c>
      <c r="Y536" s="62">
        <f>$J536+$K536+$L536+$M536+$N536+$O536+$P536+$Q536+$R536+IF(ISBLANK($E536),0,$F536*(1-VLOOKUP($E536,'INFO_Materials recyclability'!$I$6:$M$14,4,0)))</f>
        <v>0</v>
      </c>
      <c r="Z536" s="62">
        <f>$G536+$H536+$I536+$J536+IF(ISBLANK($E536),0,$F536*VLOOKUP($E536,'INFO_Materials recyclability'!$I$6:$M$14,5,0))</f>
        <v>0</v>
      </c>
      <c r="AA536" s="62">
        <f>$K536+$L536+$M536+$N536+$O536+$P536+$Q536+$R536+IF(ISBLANK($E536),0,$F536*(1-VLOOKUP($E536,'INFO_Materials recyclability'!$I$6:$M$14,5,0)))</f>
        <v>0</v>
      </c>
    </row>
    <row r="537" spans="2:27" x14ac:dyDescent="0.35">
      <c r="B537" s="5"/>
      <c r="C537" s="5"/>
      <c r="D537" s="26"/>
      <c r="E537" s="51"/>
      <c r="F537" s="53"/>
      <c r="G537" s="49"/>
      <c r="H537" s="49"/>
      <c r="I537" s="49"/>
      <c r="J537" s="49"/>
      <c r="K537" s="49"/>
      <c r="L537" s="49"/>
      <c r="M537" s="49"/>
      <c r="N537" s="49"/>
      <c r="O537" s="49"/>
      <c r="P537" s="56"/>
      <c r="Q537" s="70"/>
      <c r="R537" s="61"/>
      <c r="T537" s="62">
        <f>$G537+$H537+$L537+IF(ISBLANK($E537),0,$F537*VLOOKUP($E537,'INFO_Materials recyclability'!$I$6:$M$14,2,0))</f>
        <v>0</v>
      </c>
      <c r="U537" s="62">
        <f>$I537+$J537+$K537+$M537+$N537+$O537+$P537+$Q537+$R537+IF(ISBLANK($E537),0,$F537*(1-VLOOKUP($E537,'INFO_Materials recyclability'!$I$6:$M$14,2,0)))</f>
        <v>0</v>
      </c>
      <c r="V537" s="62">
        <f>$G537+$H537+$K537+IF(ISBLANK($E537),0,$F537*VLOOKUP($E537,'INFO_Materials recyclability'!$I$6:$M$14,3,0))</f>
        <v>0</v>
      </c>
      <c r="W537" s="62">
        <f>$I537+$J537+$L537+$M537+$N537+$O537+$P537+$Q537+$R537+IF(ISBLANK($E537),0,$F537*(1-VLOOKUP($E537,'INFO_Materials recyclability'!$I$6:$M$14,3,0)))</f>
        <v>0</v>
      </c>
      <c r="X537" s="62">
        <f>$G537+$H537+$I537+IF(ISBLANK($E537),0,$F537*VLOOKUP($E537,'INFO_Materials recyclability'!$I$6:$M$14,4,0))</f>
        <v>0</v>
      </c>
      <c r="Y537" s="62">
        <f>$J537+$K537+$L537+$M537+$N537+$O537+$P537+$Q537+$R537+IF(ISBLANK($E537),0,$F537*(1-VLOOKUP($E537,'INFO_Materials recyclability'!$I$6:$M$14,4,0)))</f>
        <v>0</v>
      </c>
      <c r="Z537" s="62">
        <f>$G537+$H537+$I537+$J537+IF(ISBLANK($E537),0,$F537*VLOOKUP($E537,'INFO_Materials recyclability'!$I$6:$M$14,5,0))</f>
        <v>0</v>
      </c>
      <c r="AA537" s="62">
        <f>$K537+$L537+$M537+$N537+$O537+$P537+$Q537+$R537+IF(ISBLANK($E537),0,$F537*(1-VLOOKUP($E537,'INFO_Materials recyclability'!$I$6:$M$14,5,0)))</f>
        <v>0</v>
      </c>
    </row>
    <row r="538" spans="2:27" x14ac:dyDescent="0.35">
      <c r="B538" s="5"/>
      <c r="C538" s="5"/>
      <c r="D538" s="26"/>
      <c r="E538" s="51"/>
      <c r="F538" s="53"/>
      <c r="G538" s="49"/>
      <c r="H538" s="49"/>
      <c r="I538" s="49"/>
      <c r="J538" s="49"/>
      <c r="K538" s="49"/>
      <c r="L538" s="49"/>
      <c r="M538" s="49"/>
      <c r="N538" s="49"/>
      <c r="O538" s="49"/>
      <c r="P538" s="56"/>
      <c r="Q538" s="70"/>
      <c r="R538" s="61"/>
      <c r="T538" s="62">
        <f>$G538+$H538+$L538+IF(ISBLANK($E538),0,$F538*VLOOKUP($E538,'INFO_Materials recyclability'!$I$6:$M$14,2,0))</f>
        <v>0</v>
      </c>
      <c r="U538" s="62">
        <f>$I538+$J538+$K538+$M538+$N538+$O538+$P538+$Q538+$R538+IF(ISBLANK($E538),0,$F538*(1-VLOOKUP($E538,'INFO_Materials recyclability'!$I$6:$M$14,2,0)))</f>
        <v>0</v>
      </c>
      <c r="V538" s="62">
        <f>$G538+$H538+$K538+IF(ISBLANK($E538),0,$F538*VLOOKUP($E538,'INFO_Materials recyclability'!$I$6:$M$14,3,0))</f>
        <v>0</v>
      </c>
      <c r="W538" s="62">
        <f>$I538+$J538+$L538+$M538+$N538+$O538+$P538+$Q538+$R538+IF(ISBLANK($E538),0,$F538*(1-VLOOKUP($E538,'INFO_Materials recyclability'!$I$6:$M$14,3,0)))</f>
        <v>0</v>
      </c>
      <c r="X538" s="62">
        <f>$G538+$H538+$I538+IF(ISBLANK($E538),0,$F538*VLOOKUP($E538,'INFO_Materials recyclability'!$I$6:$M$14,4,0))</f>
        <v>0</v>
      </c>
      <c r="Y538" s="62">
        <f>$J538+$K538+$L538+$M538+$N538+$O538+$P538+$Q538+$R538+IF(ISBLANK($E538),0,$F538*(1-VLOOKUP($E538,'INFO_Materials recyclability'!$I$6:$M$14,4,0)))</f>
        <v>0</v>
      </c>
      <c r="Z538" s="62">
        <f>$G538+$H538+$I538+$J538+IF(ISBLANK($E538),0,$F538*VLOOKUP($E538,'INFO_Materials recyclability'!$I$6:$M$14,5,0))</f>
        <v>0</v>
      </c>
      <c r="AA538" s="62">
        <f>$K538+$L538+$M538+$N538+$O538+$P538+$Q538+$R538+IF(ISBLANK($E538),0,$F538*(1-VLOOKUP($E538,'INFO_Materials recyclability'!$I$6:$M$14,5,0)))</f>
        <v>0</v>
      </c>
    </row>
    <row r="539" spans="2:27" x14ac:dyDescent="0.35">
      <c r="B539" s="5"/>
      <c r="C539" s="5"/>
      <c r="D539" s="26"/>
      <c r="E539" s="51"/>
      <c r="F539" s="53"/>
      <c r="G539" s="49"/>
      <c r="H539" s="49"/>
      <c r="I539" s="49"/>
      <c r="J539" s="49"/>
      <c r="K539" s="49"/>
      <c r="L539" s="49"/>
      <c r="M539" s="49"/>
      <c r="N539" s="49"/>
      <c r="O539" s="49"/>
      <c r="P539" s="56"/>
      <c r="Q539" s="70"/>
      <c r="R539" s="61"/>
      <c r="T539" s="62">
        <f>$G539+$H539+$L539+IF(ISBLANK($E539),0,$F539*VLOOKUP($E539,'INFO_Materials recyclability'!$I$6:$M$14,2,0))</f>
        <v>0</v>
      </c>
      <c r="U539" s="62">
        <f>$I539+$J539+$K539+$M539+$N539+$O539+$P539+$Q539+$R539+IF(ISBLANK($E539),0,$F539*(1-VLOOKUP($E539,'INFO_Materials recyclability'!$I$6:$M$14,2,0)))</f>
        <v>0</v>
      </c>
      <c r="V539" s="62">
        <f>$G539+$H539+$K539+IF(ISBLANK($E539),0,$F539*VLOOKUP($E539,'INFO_Materials recyclability'!$I$6:$M$14,3,0))</f>
        <v>0</v>
      </c>
      <c r="W539" s="62">
        <f>$I539+$J539+$L539+$M539+$N539+$O539+$P539+$Q539+$R539+IF(ISBLANK($E539),0,$F539*(1-VLOOKUP($E539,'INFO_Materials recyclability'!$I$6:$M$14,3,0)))</f>
        <v>0</v>
      </c>
      <c r="X539" s="62">
        <f>$G539+$H539+$I539+IF(ISBLANK($E539),0,$F539*VLOOKUP($E539,'INFO_Materials recyclability'!$I$6:$M$14,4,0))</f>
        <v>0</v>
      </c>
      <c r="Y539" s="62">
        <f>$J539+$K539+$L539+$M539+$N539+$O539+$P539+$Q539+$R539+IF(ISBLANK($E539),0,$F539*(1-VLOOKUP($E539,'INFO_Materials recyclability'!$I$6:$M$14,4,0)))</f>
        <v>0</v>
      </c>
      <c r="Z539" s="62">
        <f>$G539+$H539+$I539+$J539+IF(ISBLANK($E539),0,$F539*VLOOKUP($E539,'INFO_Materials recyclability'!$I$6:$M$14,5,0))</f>
        <v>0</v>
      </c>
      <c r="AA539" s="62">
        <f>$K539+$L539+$M539+$N539+$O539+$P539+$Q539+$R539+IF(ISBLANK($E539),0,$F539*(1-VLOOKUP($E539,'INFO_Materials recyclability'!$I$6:$M$14,5,0)))</f>
        <v>0</v>
      </c>
    </row>
    <row r="540" spans="2:27" x14ac:dyDescent="0.35">
      <c r="B540" s="5"/>
      <c r="C540" s="5"/>
      <c r="D540" s="26"/>
      <c r="E540" s="51"/>
      <c r="F540" s="53"/>
      <c r="G540" s="49"/>
      <c r="H540" s="49"/>
      <c r="I540" s="49"/>
      <c r="J540" s="49"/>
      <c r="K540" s="49"/>
      <c r="L540" s="49"/>
      <c r="M540" s="49"/>
      <c r="N540" s="49"/>
      <c r="O540" s="49"/>
      <c r="P540" s="56"/>
      <c r="Q540" s="70"/>
      <c r="R540" s="61"/>
      <c r="T540" s="62">
        <f>$G540+$H540+$L540+IF(ISBLANK($E540),0,$F540*VLOOKUP($E540,'INFO_Materials recyclability'!$I$6:$M$14,2,0))</f>
        <v>0</v>
      </c>
      <c r="U540" s="62">
        <f>$I540+$J540+$K540+$M540+$N540+$O540+$P540+$Q540+$R540+IF(ISBLANK($E540),0,$F540*(1-VLOOKUP($E540,'INFO_Materials recyclability'!$I$6:$M$14,2,0)))</f>
        <v>0</v>
      </c>
      <c r="V540" s="62">
        <f>$G540+$H540+$K540+IF(ISBLANK($E540),0,$F540*VLOOKUP($E540,'INFO_Materials recyclability'!$I$6:$M$14,3,0))</f>
        <v>0</v>
      </c>
      <c r="W540" s="62">
        <f>$I540+$J540+$L540+$M540+$N540+$O540+$P540+$Q540+$R540+IF(ISBLANK($E540),0,$F540*(1-VLOOKUP($E540,'INFO_Materials recyclability'!$I$6:$M$14,3,0)))</f>
        <v>0</v>
      </c>
      <c r="X540" s="62">
        <f>$G540+$H540+$I540+IF(ISBLANK($E540),0,$F540*VLOOKUP($E540,'INFO_Materials recyclability'!$I$6:$M$14,4,0))</f>
        <v>0</v>
      </c>
      <c r="Y540" s="62">
        <f>$J540+$K540+$L540+$M540+$N540+$O540+$P540+$Q540+$R540+IF(ISBLANK($E540),0,$F540*(1-VLOOKUP($E540,'INFO_Materials recyclability'!$I$6:$M$14,4,0)))</f>
        <v>0</v>
      </c>
      <c r="Z540" s="62">
        <f>$G540+$H540+$I540+$J540+IF(ISBLANK($E540),0,$F540*VLOOKUP($E540,'INFO_Materials recyclability'!$I$6:$M$14,5,0))</f>
        <v>0</v>
      </c>
      <c r="AA540" s="62">
        <f>$K540+$L540+$M540+$N540+$O540+$P540+$Q540+$R540+IF(ISBLANK($E540),0,$F540*(1-VLOOKUP($E540,'INFO_Materials recyclability'!$I$6:$M$14,5,0)))</f>
        <v>0</v>
      </c>
    </row>
    <row r="541" spans="2:27" x14ac:dyDescent="0.35">
      <c r="B541" s="5"/>
      <c r="C541" s="5"/>
      <c r="D541" s="26"/>
      <c r="E541" s="51"/>
      <c r="F541" s="53"/>
      <c r="G541" s="49"/>
      <c r="H541" s="49"/>
      <c r="I541" s="49"/>
      <c r="J541" s="49"/>
      <c r="K541" s="49"/>
      <c r="L541" s="49"/>
      <c r="M541" s="49"/>
      <c r="N541" s="49"/>
      <c r="O541" s="49"/>
      <c r="P541" s="56"/>
      <c r="Q541" s="70"/>
      <c r="R541" s="61"/>
      <c r="T541" s="62">
        <f>$G541+$H541+$L541+IF(ISBLANK($E541),0,$F541*VLOOKUP($E541,'INFO_Materials recyclability'!$I$6:$M$14,2,0))</f>
        <v>0</v>
      </c>
      <c r="U541" s="62">
        <f>$I541+$J541+$K541+$M541+$N541+$O541+$P541+$Q541+$R541+IF(ISBLANK($E541),0,$F541*(1-VLOOKUP($E541,'INFO_Materials recyclability'!$I$6:$M$14,2,0)))</f>
        <v>0</v>
      </c>
      <c r="V541" s="62">
        <f>$G541+$H541+$K541+IF(ISBLANK($E541),0,$F541*VLOOKUP($E541,'INFO_Materials recyclability'!$I$6:$M$14,3,0))</f>
        <v>0</v>
      </c>
      <c r="W541" s="62">
        <f>$I541+$J541+$L541+$M541+$N541+$O541+$P541+$Q541+$R541+IF(ISBLANK($E541),0,$F541*(1-VLOOKUP($E541,'INFO_Materials recyclability'!$I$6:$M$14,3,0)))</f>
        <v>0</v>
      </c>
      <c r="X541" s="62">
        <f>$G541+$H541+$I541+IF(ISBLANK($E541),0,$F541*VLOOKUP($E541,'INFO_Materials recyclability'!$I$6:$M$14,4,0))</f>
        <v>0</v>
      </c>
      <c r="Y541" s="62">
        <f>$J541+$K541+$L541+$M541+$N541+$O541+$P541+$Q541+$R541+IF(ISBLANK($E541),0,$F541*(1-VLOOKUP($E541,'INFO_Materials recyclability'!$I$6:$M$14,4,0)))</f>
        <v>0</v>
      </c>
      <c r="Z541" s="62">
        <f>$G541+$H541+$I541+$J541+IF(ISBLANK($E541),0,$F541*VLOOKUP($E541,'INFO_Materials recyclability'!$I$6:$M$14,5,0))</f>
        <v>0</v>
      </c>
      <c r="AA541" s="62">
        <f>$K541+$L541+$M541+$N541+$O541+$P541+$Q541+$R541+IF(ISBLANK($E541),0,$F541*(1-VLOOKUP($E541,'INFO_Materials recyclability'!$I$6:$M$14,5,0)))</f>
        <v>0</v>
      </c>
    </row>
    <row r="542" spans="2:27" x14ac:dyDescent="0.35">
      <c r="B542" s="5"/>
      <c r="C542" s="5"/>
      <c r="D542" s="26"/>
      <c r="E542" s="51"/>
      <c r="F542" s="53"/>
      <c r="G542" s="49"/>
      <c r="H542" s="49"/>
      <c r="I542" s="49"/>
      <c r="J542" s="49"/>
      <c r="K542" s="49"/>
      <c r="L542" s="49"/>
      <c r="M542" s="49"/>
      <c r="N542" s="49"/>
      <c r="O542" s="49"/>
      <c r="P542" s="56"/>
      <c r="Q542" s="70"/>
      <c r="R542" s="61"/>
      <c r="T542" s="62">
        <f>$G542+$H542+$L542+IF(ISBLANK($E542),0,$F542*VLOOKUP($E542,'INFO_Materials recyclability'!$I$6:$M$14,2,0))</f>
        <v>0</v>
      </c>
      <c r="U542" s="62">
        <f>$I542+$J542+$K542+$M542+$N542+$O542+$P542+$Q542+$R542+IF(ISBLANK($E542),0,$F542*(1-VLOOKUP($E542,'INFO_Materials recyclability'!$I$6:$M$14,2,0)))</f>
        <v>0</v>
      </c>
      <c r="V542" s="62">
        <f>$G542+$H542+$K542+IF(ISBLANK($E542),0,$F542*VLOOKUP($E542,'INFO_Materials recyclability'!$I$6:$M$14,3,0))</f>
        <v>0</v>
      </c>
      <c r="W542" s="62">
        <f>$I542+$J542+$L542+$M542+$N542+$O542+$P542+$Q542+$R542+IF(ISBLANK($E542),0,$F542*(1-VLOOKUP($E542,'INFO_Materials recyclability'!$I$6:$M$14,3,0)))</f>
        <v>0</v>
      </c>
      <c r="X542" s="62">
        <f>$G542+$H542+$I542+IF(ISBLANK($E542),0,$F542*VLOOKUP($E542,'INFO_Materials recyclability'!$I$6:$M$14,4,0))</f>
        <v>0</v>
      </c>
      <c r="Y542" s="62">
        <f>$J542+$K542+$L542+$M542+$N542+$O542+$P542+$Q542+$R542+IF(ISBLANK($E542),0,$F542*(1-VLOOKUP($E542,'INFO_Materials recyclability'!$I$6:$M$14,4,0)))</f>
        <v>0</v>
      </c>
      <c r="Z542" s="62">
        <f>$G542+$H542+$I542+$J542+IF(ISBLANK($E542),0,$F542*VLOOKUP($E542,'INFO_Materials recyclability'!$I$6:$M$14,5,0))</f>
        <v>0</v>
      </c>
      <c r="AA542" s="62">
        <f>$K542+$L542+$M542+$N542+$O542+$P542+$Q542+$R542+IF(ISBLANK($E542),0,$F542*(1-VLOOKUP($E542,'INFO_Materials recyclability'!$I$6:$M$14,5,0)))</f>
        <v>0</v>
      </c>
    </row>
    <row r="543" spans="2:27" x14ac:dyDescent="0.35">
      <c r="B543" s="5"/>
      <c r="C543" s="5"/>
      <c r="D543" s="26"/>
      <c r="E543" s="51"/>
      <c r="F543" s="53"/>
      <c r="G543" s="49"/>
      <c r="H543" s="49"/>
      <c r="I543" s="49"/>
      <c r="J543" s="49"/>
      <c r="K543" s="49"/>
      <c r="L543" s="49"/>
      <c r="M543" s="49"/>
      <c r="N543" s="49"/>
      <c r="O543" s="49"/>
      <c r="P543" s="56"/>
      <c r="Q543" s="70"/>
      <c r="R543" s="61"/>
      <c r="T543" s="62">
        <f>$G543+$H543+$L543+IF(ISBLANK($E543),0,$F543*VLOOKUP($E543,'INFO_Materials recyclability'!$I$6:$M$14,2,0))</f>
        <v>0</v>
      </c>
      <c r="U543" s="62">
        <f>$I543+$J543+$K543+$M543+$N543+$O543+$P543+$Q543+$R543+IF(ISBLANK($E543),0,$F543*(1-VLOOKUP($E543,'INFO_Materials recyclability'!$I$6:$M$14,2,0)))</f>
        <v>0</v>
      </c>
      <c r="V543" s="62">
        <f>$G543+$H543+$K543+IF(ISBLANK($E543),0,$F543*VLOOKUP($E543,'INFO_Materials recyclability'!$I$6:$M$14,3,0))</f>
        <v>0</v>
      </c>
      <c r="W543" s="62">
        <f>$I543+$J543+$L543+$M543+$N543+$O543+$P543+$Q543+$R543+IF(ISBLANK($E543),0,$F543*(1-VLOOKUP($E543,'INFO_Materials recyclability'!$I$6:$M$14,3,0)))</f>
        <v>0</v>
      </c>
      <c r="X543" s="62">
        <f>$G543+$H543+$I543+IF(ISBLANK($E543),0,$F543*VLOOKUP($E543,'INFO_Materials recyclability'!$I$6:$M$14,4,0))</f>
        <v>0</v>
      </c>
      <c r="Y543" s="62">
        <f>$J543+$K543+$L543+$M543+$N543+$O543+$P543+$Q543+$R543+IF(ISBLANK($E543),0,$F543*(1-VLOOKUP($E543,'INFO_Materials recyclability'!$I$6:$M$14,4,0)))</f>
        <v>0</v>
      </c>
      <c r="Z543" s="62">
        <f>$G543+$H543+$I543+$J543+IF(ISBLANK($E543),0,$F543*VLOOKUP($E543,'INFO_Materials recyclability'!$I$6:$M$14,5,0))</f>
        <v>0</v>
      </c>
      <c r="AA543" s="62">
        <f>$K543+$L543+$M543+$N543+$O543+$P543+$Q543+$R543+IF(ISBLANK($E543),0,$F543*(1-VLOOKUP($E543,'INFO_Materials recyclability'!$I$6:$M$14,5,0)))</f>
        <v>0</v>
      </c>
    </row>
    <row r="544" spans="2:27" x14ac:dyDescent="0.35">
      <c r="B544" s="5"/>
      <c r="C544" s="5"/>
      <c r="D544" s="26"/>
      <c r="E544" s="51"/>
      <c r="F544" s="53"/>
      <c r="G544" s="49"/>
      <c r="H544" s="49"/>
      <c r="I544" s="49"/>
      <c r="J544" s="49"/>
      <c r="K544" s="49"/>
      <c r="L544" s="49"/>
      <c r="M544" s="49"/>
      <c r="N544" s="49"/>
      <c r="O544" s="49"/>
      <c r="P544" s="56"/>
      <c r="Q544" s="70"/>
      <c r="R544" s="61"/>
      <c r="T544" s="62">
        <f>$G544+$H544+$L544+IF(ISBLANK($E544),0,$F544*VLOOKUP($E544,'INFO_Materials recyclability'!$I$6:$M$14,2,0))</f>
        <v>0</v>
      </c>
      <c r="U544" s="62">
        <f>$I544+$J544+$K544+$M544+$N544+$O544+$P544+$Q544+$R544+IF(ISBLANK($E544),0,$F544*(1-VLOOKUP($E544,'INFO_Materials recyclability'!$I$6:$M$14,2,0)))</f>
        <v>0</v>
      </c>
      <c r="V544" s="62">
        <f>$G544+$H544+$K544+IF(ISBLANK($E544),0,$F544*VLOOKUP($E544,'INFO_Materials recyclability'!$I$6:$M$14,3,0))</f>
        <v>0</v>
      </c>
      <c r="W544" s="62">
        <f>$I544+$J544+$L544+$M544+$N544+$O544+$P544+$Q544+$R544+IF(ISBLANK($E544),0,$F544*(1-VLOOKUP($E544,'INFO_Materials recyclability'!$I$6:$M$14,3,0)))</f>
        <v>0</v>
      </c>
      <c r="X544" s="62">
        <f>$G544+$H544+$I544+IF(ISBLANK($E544),0,$F544*VLOOKUP($E544,'INFO_Materials recyclability'!$I$6:$M$14,4,0))</f>
        <v>0</v>
      </c>
      <c r="Y544" s="62">
        <f>$J544+$K544+$L544+$M544+$N544+$O544+$P544+$Q544+$R544+IF(ISBLANK($E544),0,$F544*(1-VLOOKUP($E544,'INFO_Materials recyclability'!$I$6:$M$14,4,0)))</f>
        <v>0</v>
      </c>
      <c r="Z544" s="62">
        <f>$G544+$H544+$I544+$J544+IF(ISBLANK($E544),0,$F544*VLOOKUP($E544,'INFO_Materials recyclability'!$I$6:$M$14,5,0))</f>
        <v>0</v>
      </c>
      <c r="AA544" s="62">
        <f>$K544+$L544+$M544+$N544+$O544+$P544+$Q544+$R544+IF(ISBLANK($E544),0,$F544*(1-VLOOKUP($E544,'INFO_Materials recyclability'!$I$6:$M$14,5,0)))</f>
        <v>0</v>
      </c>
    </row>
    <row r="545" spans="2:27" x14ac:dyDescent="0.35">
      <c r="B545" s="5"/>
      <c r="C545" s="5"/>
      <c r="D545" s="26"/>
      <c r="E545" s="51"/>
      <c r="F545" s="53"/>
      <c r="G545" s="49"/>
      <c r="H545" s="49"/>
      <c r="I545" s="49"/>
      <c r="J545" s="49"/>
      <c r="K545" s="49"/>
      <c r="L545" s="49"/>
      <c r="M545" s="49"/>
      <c r="N545" s="49"/>
      <c r="O545" s="49"/>
      <c r="P545" s="56"/>
      <c r="Q545" s="70"/>
      <c r="R545" s="61"/>
      <c r="T545" s="62">
        <f>$G545+$H545+$L545+IF(ISBLANK($E545),0,$F545*VLOOKUP($E545,'INFO_Materials recyclability'!$I$6:$M$14,2,0))</f>
        <v>0</v>
      </c>
      <c r="U545" s="62">
        <f>$I545+$J545+$K545+$M545+$N545+$O545+$P545+$Q545+$R545+IF(ISBLANK($E545),0,$F545*(1-VLOOKUP($E545,'INFO_Materials recyclability'!$I$6:$M$14,2,0)))</f>
        <v>0</v>
      </c>
      <c r="V545" s="62">
        <f>$G545+$H545+$K545+IF(ISBLANK($E545),0,$F545*VLOOKUP($E545,'INFO_Materials recyclability'!$I$6:$M$14,3,0))</f>
        <v>0</v>
      </c>
      <c r="W545" s="62">
        <f>$I545+$J545+$L545+$M545+$N545+$O545+$P545+$Q545+$R545+IF(ISBLANK($E545),0,$F545*(1-VLOOKUP($E545,'INFO_Materials recyclability'!$I$6:$M$14,3,0)))</f>
        <v>0</v>
      </c>
      <c r="X545" s="62">
        <f>$G545+$H545+$I545+IF(ISBLANK($E545),0,$F545*VLOOKUP($E545,'INFO_Materials recyclability'!$I$6:$M$14,4,0))</f>
        <v>0</v>
      </c>
      <c r="Y545" s="62">
        <f>$J545+$K545+$L545+$M545+$N545+$O545+$P545+$Q545+$R545+IF(ISBLANK($E545),0,$F545*(1-VLOOKUP($E545,'INFO_Materials recyclability'!$I$6:$M$14,4,0)))</f>
        <v>0</v>
      </c>
      <c r="Z545" s="62">
        <f>$G545+$H545+$I545+$J545+IF(ISBLANK($E545),0,$F545*VLOOKUP($E545,'INFO_Materials recyclability'!$I$6:$M$14,5,0))</f>
        <v>0</v>
      </c>
      <c r="AA545" s="62">
        <f>$K545+$L545+$M545+$N545+$O545+$P545+$Q545+$R545+IF(ISBLANK($E545),0,$F545*(1-VLOOKUP($E545,'INFO_Materials recyclability'!$I$6:$M$14,5,0)))</f>
        <v>0</v>
      </c>
    </row>
    <row r="546" spans="2:27" x14ac:dyDescent="0.35">
      <c r="B546" s="5"/>
      <c r="C546" s="5"/>
      <c r="D546" s="26"/>
      <c r="E546" s="51"/>
      <c r="F546" s="53"/>
      <c r="G546" s="49"/>
      <c r="H546" s="49"/>
      <c r="I546" s="49"/>
      <c r="J546" s="49"/>
      <c r="K546" s="49"/>
      <c r="L546" s="49"/>
      <c r="M546" s="49"/>
      <c r="N546" s="49"/>
      <c r="O546" s="49"/>
      <c r="P546" s="56"/>
      <c r="Q546" s="70"/>
      <c r="R546" s="61"/>
      <c r="T546" s="62">
        <f>$G546+$H546+$L546+IF(ISBLANK($E546),0,$F546*VLOOKUP($E546,'INFO_Materials recyclability'!$I$6:$M$14,2,0))</f>
        <v>0</v>
      </c>
      <c r="U546" s="62">
        <f>$I546+$J546+$K546+$M546+$N546+$O546+$P546+$Q546+$R546+IF(ISBLANK($E546),0,$F546*(1-VLOOKUP($E546,'INFO_Materials recyclability'!$I$6:$M$14,2,0)))</f>
        <v>0</v>
      </c>
      <c r="V546" s="62">
        <f>$G546+$H546+$K546+IF(ISBLANK($E546),0,$F546*VLOOKUP($E546,'INFO_Materials recyclability'!$I$6:$M$14,3,0))</f>
        <v>0</v>
      </c>
      <c r="W546" s="62">
        <f>$I546+$J546+$L546+$M546+$N546+$O546+$P546+$Q546+$R546+IF(ISBLANK($E546),0,$F546*(1-VLOOKUP($E546,'INFO_Materials recyclability'!$I$6:$M$14,3,0)))</f>
        <v>0</v>
      </c>
      <c r="X546" s="62">
        <f>$G546+$H546+$I546+IF(ISBLANK($E546),0,$F546*VLOOKUP($E546,'INFO_Materials recyclability'!$I$6:$M$14,4,0))</f>
        <v>0</v>
      </c>
      <c r="Y546" s="62">
        <f>$J546+$K546+$L546+$M546+$N546+$O546+$P546+$Q546+$R546+IF(ISBLANK($E546),0,$F546*(1-VLOOKUP($E546,'INFO_Materials recyclability'!$I$6:$M$14,4,0)))</f>
        <v>0</v>
      </c>
      <c r="Z546" s="62">
        <f>$G546+$H546+$I546+$J546+IF(ISBLANK($E546),0,$F546*VLOOKUP($E546,'INFO_Materials recyclability'!$I$6:$M$14,5,0))</f>
        <v>0</v>
      </c>
      <c r="AA546" s="62">
        <f>$K546+$L546+$M546+$N546+$O546+$P546+$Q546+$R546+IF(ISBLANK($E546),0,$F546*(1-VLOOKUP($E546,'INFO_Materials recyclability'!$I$6:$M$14,5,0)))</f>
        <v>0</v>
      </c>
    </row>
    <row r="547" spans="2:27" x14ac:dyDescent="0.35">
      <c r="B547" s="5"/>
      <c r="C547" s="5"/>
      <c r="D547" s="26"/>
      <c r="E547" s="51"/>
      <c r="F547" s="53"/>
      <c r="G547" s="49"/>
      <c r="H547" s="49"/>
      <c r="I547" s="49"/>
      <c r="J547" s="49"/>
      <c r="K547" s="49"/>
      <c r="L547" s="49"/>
      <c r="M547" s="49"/>
      <c r="N547" s="49"/>
      <c r="O547" s="49"/>
      <c r="P547" s="56"/>
      <c r="Q547" s="70"/>
      <c r="R547" s="61"/>
      <c r="T547" s="62">
        <f>$G547+$H547+$L547+IF(ISBLANK($E547),0,$F547*VLOOKUP($E547,'INFO_Materials recyclability'!$I$6:$M$14,2,0))</f>
        <v>0</v>
      </c>
      <c r="U547" s="62">
        <f>$I547+$J547+$K547+$M547+$N547+$O547+$P547+$Q547+$R547+IF(ISBLANK($E547),0,$F547*(1-VLOOKUP($E547,'INFO_Materials recyclability'!$I$6:$M$14,2,0)))</f>
        <v>0</v>
      </c>
      <c r="V547" s="62">
        <f>$G547+$H547+$K547+IF(ISBLANK($E547),0,$F547*VLOOKUP($E547,'INFO_Materials recyclability'!$I$6:$M$14,3,0))</f>
        <v>0</v>
      </c>
      <c r="W547" s="62">
        <f>$I547+$J547+$L547+$M547+$N547+$O547+$P547+$Q547+$R547+IF(ISBLANK($E547),0,$F547*(1-VLOOKUP($E547,'INFO_Materials recyclability'!$I$6:$M$14,3,0)))</f>
        <v>0</v>
      </c>
      <c r="X547" s="62">
        <f>$G547+$H547+$I547+IF(ISBLANK($E547),0,$F547*VLOOKUP($E547,'INFO_Materials recyclability'!$I$6:$M$14,4,0))</f>
        <v>0</v>
      </c>
      <c r="Y547" s="62">
        <f>$J547+$K547+$L547+$M547+$N547+$O547+$P547+$Q547+$R547+IF(ISBLANK($E547),0,$F547*(1-VLOOKUP($E547,'INFO_Materials recyclability'!$I$6:$M$14,4,0)))</f>
        <v>0</v>
      </c>
      <c r="Z547" s="62">
        <f>$G547+$H547+$I547+$J547+IF(ISBLANK($E547),0,$F547*VLOOKUP($E547,'INFO_Materials recyclability'!$I$6:$M$14,5,0))</f>
        <v>0</v>
      </c>
      <c r="AA547" s="62">
        <f>$K547+$L547+$M547+$N547+$O547+$P547+$Q547+$R547+IF(ISBLANK($E547),0,$F547*(1-VLOOKUP($E547,'INFO_Materials recyclability'!$I$6:$M$14,5,0)))</f>
        <v>0</v>
      </c>
    </row>
    <row r="548" spans="2:27" x14ac:dyDescent="0.35">
      <c r="B548" s="5"/>
      <c r="C548" s="5"/>
      <c r="D548" s="26"/>
      <c r="E548" s="51"/>
      <c r="F548" s="53"/>
      <c r="G548" s="49"/>
      <c r="H548" s="49"/>
      <c r="I548" s="49"/>
      <c r="J548" s="49"/>
      <c r="K548" s="49"/>
      <c r="L548" s="49"/>
      <c r="M548" s="49"/>
      <c r="N548" s="49"/>
      <c r="O548" s="49"/>
      <c r="P548" s="56"/>
      <c r="Q548" s="70"/>
      <c r="R548" s="61"/>
      <c r="T548" s="62">
        <f>$G548+$H548+$L548+IF(ISBLANK($E548),0,$F548*VLOOKUP($E548,'INFO_Materials recyclability'!$I$6:$M$14,2,0))</f>
        <v>0</v>
      </c>
      <c r="U548" s="62">
        <f>$I548+$J548+$K548+$M548+$N548+$O548+$P548+$Q548+$R548+IF(ISBLANK($E548),0,$F548*(1-VLOOKUP($E548,'INFO_Materials recyclability'!$I$6:$M$14,2,0)))</f>
        <v>0</v>
      </c>
      <c r="V548" s="62">
        <f>$G548+$H548+$K548+IF(ISBLANK($E548),0,$F548*VLOOKUP($E548,'INFO_Materials recyclability'!$I$6:$M$14,3,0))</f>
        <v>0</v>
      </c>
      <c r="W548" s="62">
        <f>$I548+$J548+$L548+$M548+$N548+$O548+$P548+$Q548+$R548+IF(ISBLANK($E548),0,$F548*(1-VLOOKUP($E548,'INFO_Materials recyclability'!$I$6:$M$14,3,0)))</f>
        <v>0</v>
      </c>
      <c r="X548" s="62">
        <f>$G548+$H548+$I548+IF(ISBLANK($E548),0,$F548*VLOOKUP($E548,'INFO_Materials recyclability'!$I$6:$M$14,4,0))</f>
        <v>0</v>
      </c>
      <c r="Y548" s="62">
        <f>$J548+$K548+$L548+$M548+$N548+$O548+$P548+$Q548+$R548+IF(ISBLANK($E548),0,$F548*(1-VLOOKUP($E548,'INFO_Materials recyclability'!$I$6:$M$14,4,0)))</f>
        <v>0</v>
      </c>
      <c r="Z548" s="62">
        <f>$G548+$H548+$I548+$J548+IF(ISBLANK($E548),0,$F548*VLOOKUP($E548,'INFO_Materials recyclability'!$I$6:$M$14,5,0))</f>
        <v>0</v>
      </c>
      <c r="AA548" s="62">
        <f>$K548+$L548+$M548+$N548+$O548+$P548+$Q548+$R548+IF(ISBLANK($E548),0,$F548*(1-VLOOKUP($E548,'INFO_Materials recyclability'!$I$6:$M$14,5,0)))</f>
        <v>0</v>
      </c>
    </row>
    <row r="549" spans="2:27" x14ac:dyDescent="0.35">
      <c r="B549" s="5"/>
      <c r="C549" s="5"/>
      <c r="D549" s="26"/>
      <c r="E549" s="51"/>
      <c r="F549" s="53"/>
      <c r="G549" s="49"/>
      <c r="H549" s="49"/>
      <c r="I549" s="49"/>
      <c r="J549" s="49"/>
      <c r="K549" s="49"/>
      <c r="L549" s="49"/>
      <c r="M549" s="49"/>
      <c r="N549" s="49"/>
      <c r="O549" s="49"/>
      <c r="P549" s="56"/>
      <c r="Q549" s="70"/>
      <c r="R549" s="61"/>
      <c r="T549" s="62">
        <f>$G549+$H549+$L549+IF(ISBLANK($E549),0,$F549*VLOOKUP($E549,'INFO_Materials recyclability'!$I$6:$M$14,2,0))</f>
        <v>0</v>
      </c>
      <c r="U549" s="62">
        <f>$I549+$J549+$K549+$M549+$N549+$O549+$P549+$Q549+$R549+IF(ISBLANK($E549),0,$F549*(1-VLOOKUP($E549,'INFO_Materials recyclability'!$I$6:$M$14,2,0)))</f>
        <v>0</v>
      </c>
      <c r="V549" s="62">
        <f>$G549+$H549+$K549+IF(ISBLANK($E549),0,$F549*VLOOKUP($E549,'INFO_Materials recyclability'!$I$6:$M$14,3,0))</f>
        <v>0</v>
      </c>
      <c r="W549" s="62">
        <f>$I549+$J549+$L549+$M549+$N549+$O549+$P549+$Q549+$R549+IF(ISBLANK($E549),0,$F549*(1-VLOOKUP($E549,'INFO_Materials recyclability'!$I$6:$M$14,3,0)))</f>
        <v>0</v>
      </c>
      <c r="X549" s="62">
        <f>$G549+$H549+$I549+IF(ISBLANK($E549),0,$F549*VLOOKUP($E549,'INFO_Materials recyclability'!$I$6:$M$14,4,0))</f>
        <v>0</v>
      </c>
      <c r="Y549" s="62">
        <f>$J549+$K549+$L549+$M549+$N549+$O549+$P549+$Q549+$R549+IF(ISBLANK($E549),0,$F549*(1-VLOOKUP($E549,'INFO_Materials recyclability'!$I$6:$M$14,4,0)))</f>
        <v>0</v>
      </c>
      <c r="Z549" s="62">
        <f>$G549+$H549+$I549+$J549+IF(ISBLANK($E549),0,$F549*VLOOKUP($E549,'INFO_Materials recyclability'!$I$6:$M$14,5,0))</f>
        <v>0</v>
      </c>
      <c r="AA549" s="62">
        <f>$K549+$L549+$M549+$N549+$O549+$P549+$Q549+$R549+IF(ISBLANK($E549),0,$F549*(1-VLOOKUP($E549,'INFO_Materials recyclability'!$I$6:$M$14,5,0)))</f>
        <v>0</v>
      </c>
    </row>
    <row r="550" spans="2:27" x14ac:dyDescent="0.35">
      <c r="B550" s="5"/>
      <c r="C550" s="5"/>
      <c r="D550" s="26"/>
      <c r="E550" s="51"/>
      <c r="F550" s="53"/>
      <c r="G550" s="49"/>
      <c r="H550" s="49"/>
      <c r="I550" s="49"/>
      <c r="J550" s="49"/>
      <c r="K550" s="49"/>
      <c r="L550" s="49"/>
      <c r="M550" s="49"/>
      <c r="N550" s="49"/>
      <c r="O550" s="49"/>
      <c r="P550" s="56"/>
      <c r="Q550" s="70"/>
      <c r="R550" s="61"/>
      <c r="T550" s="62">
        <f>$G550+$H550+$L550+IF(ISBLANK($E550),0,$F550*VLOOKUP($E550,'INFO_Materials recyclability'!$I$6:$M$14,2,0))</f>
        <v>0</v>
      </c>
      <c r="U550" s="62">
        <f>$I550+$J550+$K550+$M550+$N550+$O550+$P550+$Q550+$R550+IF(ISBLANK($E550),0,$F550*(1-VLOOKUP($E550,'INFO_Materials recyclability'!$I$6:$M$14,2,0)))</f>
        <v>0</v>
      </c>
      <c r="V550" s="62">
        <f>$G550+$H550+$K550+IF(ISBLANK($E550),0,$F550*VLOOKUP($E550,'INFO_Materials recyclability'!$I$6:$M$14,3,0))</f>
        <v>0</v>
      </c>
      <c r="W550" s="62">
        <f>$I550+$J550+$L550+$M550+$N550+$O550+$P550+$Q550+$R550+IF(ISBLANK($E550),0,$F550*(1-VLOOKUP($E550,'INFO_Materials recyclability'!$I$6:$M$14,3,0)))</f>
        <v>0</v>
      </c>
      <c r="X550" s="62">
        <f>$G550+$H550+$I550+IF(ISBLANK($E550),0,$F550*VLOOKUP($E550,'INFO_Materials recyclability'!$I$6:$M$14,4,0))</f>
        <v>0</v>
      </c>
      <c r="Y550" s="62">
        <f>$J550+$K550+$L550+$M550+$N550+$O550+$P550+$Q550+$R550+IF(ISBLANK($E550),0,$F550*(1-VLOOKUP($E550,'INFO_Materials recyclability'!$I$6:$M$14,4,0)))</f>
        <v>0</v>
      </c>
      <c r="Z550" s="62">
        <f>$G550+$H550+$I550+$J550+IF(ISBLANK($E550),0,$F550*VLOOKUP($E550,'INFO_Materials recyclability'!$I$6:$M$14,5,0))</f>
        <v>0</v>
      </c>
      <c r="AA550" s="62">
        <f>$K550+$L550+$M550+$N550+$O550+$P550+$Q550+$R550+IF(ISBLANK($E550),0,$F550*(1-VLOOKUP($E550,'INFO_Materials recyclability'!$I$6:$M$14,5,0)))</f>
        <v>0</v>
      </c>
    </row>
    <row r="551" spans="2:27" x14ac:dyDescent="0.35">
      <c r="B551" s="5"/>
      <c r="C551" s="5"/>
      <c r="D551" s="26"/>
      <c r="E551" s="51"/>
      <c r="F551" s="53"/>
      <c r="G551" s="49"/>
      <c r="H551" s="49"/>
      <c r="I551" s="49"/>
      <c r="J551" s="49"/>
      <c r="K551" s="49"/>
      <c r="L551" s="49"/>
      <c r="M551" s="49"/>
      <c r="N551" s="49"/>
      <c r="O551" s="49"/>
      <c r="P551" s="56"/>
      <c r="Q551" s="70"/>
      <c r="R551" s="61"/>
      <c r="T551" s="62">
        <f>$G551+$H551+$L551+IF(ISBLANK($E551),0,$F551*VLOOKUP($E551,'INFO_Materials recyclability'!$I$6:$M$14,2,0))</f>
        <v>0</v>
      </c>
      <c r="U551" s="62">
        <f>$I551+$J551+$K551+$M551+$N551+$O551+$P551+$Q551+$R551+IF(ISBLANK($E551),0,$F551*(1-VLOOKUP($E551,'INFO_Materials recyclability'!$I$6:$M$14,2,0)))</f>
        <v>0</v>
      </c>
      <c r="V551" s="62">
        <f>$G551+$H551+$K551+IF(ISBLANK($E551),0,$F551*VLOOKUP($E551,'INFO_Materials recyclability'!$I$6:$M$14,3,0))</f>
        <v>0</v>
      </c>
      <c r="W551" s="62">
        <f>$I551+$J551+$L551+$M551+$N551+$O551+$P551+$Q551+$R551+IF(ISBLANK($E551),0,$F551*(1-VLOOKUP($E551,'INFO_Materials recyclability'!$I$6:$M$14,3,0)))</f>
        <v>0</v>
      </c>
      <c r="X551" s="62">
        <f>$G551+$H551+$I551+IF(ISBLANK($E551),0,$F551*VLOOKUP($E551,'INFO_Materials recyclability'!$I$6:$M$14,4,0))</f>
        <v>0</v>
      </c>
      <c r="Y551" s="62">
        <f>$J551+$K551+$L551+$M551+$N551+$O551+$P551+$Q551+$R551+IF(ISBLANK($E551),0,$F551*(1-VLOOKUP($E551,'INFO_Materials recyclability'!$I$6:$M$14,4,0)))</f>
        <v>0</v>
      </c>
      <c r="Z551" s="62">
        <f>$G551+$H551+$I551+$J551+IF(ISBLANK($E551),0,$F551*VLOOKUP($E551,'INFO_Materials recyclability'!$I$6:$M$14,5,0))</f>
        <v>0</v>
      </c>
      <c r="AA551" s="62">
        <f>$K551+$L551+$M551+$N551+$O551+$P551+$Q551+$R551+IF(ISBLANK($E551),0,$F551*(1-VLOOKUP($E551,'INFO_Materials recyclability'!$I$6:$M$14,5,0)))</f>
        <v>0</v>
      </c>
    </row>
    <row r="552" spans="2:27" x14ac:dyDescent="0.35">
      <c r="B552" s="5"/>
      <c r="C552" s="5"/>
      <c r="D552" s="26"/>
      <c r="E552" s="51"/>
      <c r="F552" s="53"/>
      <c r="G552" s="49"/>
      <c r="H552" s="49"/>
      <c r="I552" s="49"/>
      <c r="J552" s="49"/>
      <c r="K552" s="49"/>
      <c r="L552" s="49"/>
      <c r="M552" s="49"/>
      <c r="N552" s="49"/>
      <c r="O552" s="49"/>
      <c r="P552" s="56"/>
      <c r="Q552" s="70"/>
      <c r="R552" s="61"/>
      <c r="T552" s="62">
        <f>$G552+$H552+$L552+IF(ISBLANK($E552),0,$F552*VLOOKUP($E552,'INFO_Materials recyclability'!$I$6:$M$14,2,0))</f>
        <v>0</v>
      </c>
      <c r="U552" s="62">
        <f>$I552+$J552+$K552+$M552+$N552+$O552+$P552+$Q552+$R552+IF(ISBLANK($E552),0,$F552*(1-VLOOKUP($E552,'INFO_Materials recyclability'!$I$6:$M$14,2,0)))</f>
        <v>0</v>
      </c>
      <c r="V552" s="62">
        <f>$G552+$H552+$K552+IF(ISBLANK($E552),0,$F552*VLOOKUP($E552,'INFO_Materials recyclability'!$I$6:$M$14,3,0))</f>
        <v>0</v>
      </c>
      <c r="W552" s="62">
        <f>$I552+$J552+$L552+$M552+$N552+$O552+$P552+$Q552+$R552+IF(ISBLANK($E552),0,$F552*(1-VLOOKUP($E552,'INFO_Materials recyclability'!$I$6:$M$14,3,0)))</f>
        <v>0</v>
      </c>
      <c r="X552" s="62">
        <f>$G552+$H552+$I552+IF(ISBLANK($E552),0,$F552*VLOOKUP($E552,'INFO_Materials recyclability'!$I$6:$M$14,4,0))</f>
        <v>0</v>
      </c>
      <c r="Y552" s="62">
        <f>$J552+$K552+$L552+$M552+$N552+$O552+$P552+$Q552+$R552+IF(ISBLANK($E552),0,$F552*(1-VLOOKUP($E552,'INFO_Materials recyclability'!$I$6:$M$14,4,0)))</f>
        <v>0</v>
      </c>
      <c r="Z552" s="62">
        <f>$G552+$H552+$I552+$J552+IF(ISBLANK($E552),0,$F552*VLOOKUP($E552,'INFO_Materials recyclability'!$I$6:$M$14,5,0))</f>
        <v>0</v>
      </c>
      <c r="AA552" s="62">
        <f>$K552+$L552+$M552+$N552+$O552+$P552+$Q552+$R552+IF(ISBLANK($E552),0,$F552*(1-VLOOKUP($E552,'INFO_Materials recyclability'!$I$6:$M$14,5,0)))</f>
        <v>0</v>
      </c>
    </row>
    <row r="553" spans="2:27" x14ac:dyDescent="0.35">
      <c r="B553" s="5"/>
      <c r="C553" s="5"/>
      <c r="D553" s="26"/>
      <c r="E553" s="51"/>
      <c r="F553" s="53"/>
      <c r="G553" s="49"/>
      <c r="H553" s="49"/>
      <c r="I553" s="49"/>
      <c r="J553" s="49"/>
      <c r="K553" s="49"/>
      <c r="L553" s="49"/>
      <c r="M553" s="49"/>
      <c r="N553" s="49"/>
      <c r="O553" s="49"/>
      <c r="P553" s="56"/>
      <c r="Q553" s="70"/>
      <c r="R553" s="61"/>
      <c r="T553" s="62">
        <f>$G553+$H553+$L553+IF(ISBLANK($E553),0,$F553*VLOOKUP($E553,'INFO_Materials recyclability'!$I$6:$M$14,2,0))</f>
        <v>0</v>
      </c>
      <c r="U553" s="62">
        <f>$I553+$J553+$K553+$M553+$N553+$O553+$P553+$Q553+$R553+IF(ISBLANK($E553),0,$F553*(1-VLOOKUP($E553,'INFO_Materials recyclability'!$I$6:$M$14,2,0)))</f>
        <v>0</v>
      </c>
      <c r="V553" s="62">
        <f>$G553+$H553+$K553+IF(ISBLANK($E553),0,$F553*VLOOKUP($E553,'INFO_Materials recyclability'!$I$6:$M$14,3,0))</f>
        <v>0</v>
      </c>
      <c r="W553" s="62">
        <f>$I553+$J553+$L553+$M553+$N553+$O553+$P553+$Q553+$R553+IF(ISBLANK($E553),0,$F553*(1-VLOOKUP($E553,'INFO_Materials recyclability'!$I$6:$M$14,3,0)))</f>
        <v>0</v>
      </c>
      <c r="X553" s="62">
        <f>$G553+$H553+$I553+IF(ISBLANK($E553),0,$F553*VLOOKUP($E553,'INFO_Materials recyclability'!$I$6:$M$14,4,0))</f>
        <v>0</v>
      </c>
      <c r="Y553" s="62">
        <f>$J553+$K553+$L553+$M553+$N553+$O553+$P553+$Q553+$R553+IF(ISBLANK($E553),0,$F553*(1-VLOOKUP($E553,'INFO_Materials recyclability'!$I$6:$M$14,4,0)))</f>
        <v>0</v>
      </c>
      <c r="Z553" s="62">
        <f>$G553+$H553+$I553+$J553+IF(ISBLANK($E553),0,$F553*VLOOKUP($E553,'INFO_Materials recyclability'!$I$6:$M$14,5,0))</f>
        <v>0</v>
      </c>
      <c r="AA553" s="62">
        <f>$K553+$L553+$M553+$N553+$O553+$P553+$Q553+$R553+IF(ISBLANK($E553),0,$F553*(1-VLOOKUP($E553,'INFO_Materials recyclability'!$I$6:$M$14,5,0)))</f>
        <v>0</v>
      </c>
    </row>
    <row r="554" spans="2:27" x14ac:dyDescent="0.35">
      <c r="B554" s="5"/>
      <c r="C554" s="5"/>
      <c r="D554" s="26"/>
      <c r="E554" s="51"/>
      <c r="F554" s="53"/>
      <c r="G554" s="49"/>
      <c r="H554" s="49"/>
      <c r="I554" s="49"/>
      <c r="J554" s="49"/>
      <c r="K554" s="49"/>
      <c r="L554" s="49"/>
      <c r="M554" s="49"/>
      <c r="N554" s="49"/>
      <c r="O554" s="49"/>
      <c r="P554" s="56"/>
      <c r="Q554" s="70"/>
      <c r="R554" s="61"/>
      <c r="T554" s="62">
        <f>$G554+$H554+$L554+IF(ISBLANK($E554),0,$F554*VLOOKUP($E554,'INFO_Materials recyclability'!$I$6:$M$14,2,0))</f>
        <v>0</v>
      </c>
      <c r="U554" s="62">
        <f>$I554+$J554+$K554+$M554+$N554+$O554+$P554+$Q554+$R554+IF(ISBLANK($E554),0,$F554*(1-VLOOKUP($E554,'INFO_Materials recyclability'!$I$6:$M$14,2,0)))</f>
        <v>0</v>
      </c>
      <c r="V554" s="62">
        <f>$G554+$H554+$K554+IF(ISBLANK($E554),0,$F554*VLOOKUP($E554,'INFO_Materials recyclability'!$I$6:$M$14,3,0))</f>
        <v>0</v>
      </c>
      <c r="W554" s="62">
        <f>$I554+$J554+$L554+$M554+$N554+$O554+$P554+$Q554+$R554+IF(ISBLANK($E554),0,$F554*(1-VLOOKUP($E554,'INFO_Materials recyclability'!$I$6:$M$14,3,0)))</f>
        <v>0</v>
      </c>
      <c r="X554" s="62">
        <f>$G554+$H554+$I554+IF(ISBLANK($E554),0,$F554*VLOOKUP($E554,'INFO_Materials recyclability'!$I$6:$M$14,4,0))</f>
        <v>0</v>
      </c>
      <c r="Y554" s="62">
        <f>$J554+$K554+$L554+$M554+$N554+$O554+$P554+$Q554+$R554+IF(ISBLANK($E554),0,$F554*(1-VLOOKUP($E554,'INFO_Materials recyclability'!$I$6:$M$14,4,0)))</f>
        <v>0</v>
      </c>
      <c r="Z554" s="62">
        <f>$G554+$H554+$I554+$J554+IF(ISBLANK($E554),0,$F554*VLOOKUP($E554,'INFO_Materials recyclability'!$I$6:$M$14,5,0))</f>
        <v>0</v>
      </c>
      <c r="AA554" s="62">
        <f>$K554+$L554+$M554+$N554+$O554+$P554+$Q554+$R554+IF(ISBLANK($E554),0,$F554*(1-VLOOKUP($E554,'INFO_Materials recyclability'!$I$6:$M$14,5,0)))</f>
        <v>0</v>
      </c>
    </row>
    <row r="555" spans="2:27" x14ac:dyDescent="0.35">
      <c r="B555" s="5"/>
      <c r="C555" s="5"/>
      <c r="D555" s="26"/>
      <c r="E555" s="51"/>
      <c r="F555" s="53"/>
      <c r="G555" s="49"/>
      <c r="H555" s="49"/>
      <c r="I555" s="49"/>
      <c r="J555" s="49"/>
      <c r="K555" s="49"/>
      <c r="L555" s="49"/>
      <c r="M555" s="49"/>
      <c r="N555" s="49"/>
      <c r="O555" s="49"/>
      <c r="P555" s="56"/>
      <c r="Q555" s="70"/>
      <c r="R555" s="61"/>
      <c r="T555" s="62">
        <f>$G555+$H555+$L555+IF(ISBLANK($E555),0,$F555*VLOOKUP($E555,'INFO_Materials recyclability'!$I$6:$M$14,2,0))</f>
        <v>0</v>
      </c>
      <c r="U555" s="62">
        <f>$I555+$J555+$K555+$M555+$N555+$O555+$P555+$Q555+$R555+IF(ISBLANK($E555),0,$F555*(1-VLOOKUP($E555,'INFO_Materials recyclability'!$I$6:$M$14,2,0)))</f>
        <v>0</v>
      </c>
      <c r="V555" s="62">
        <f>$G555+$H555+$K555+IF(ISBLANK($E555),0,$F555*VLOOKUP($E555,'INFO_Materials recyclability'!$I$6:$M$14,3,0))</f>
        <v>0</v>
      </c>
      <c r="W555" s="62">
        <f>$I555+$J555+$L555+$M555+$N555+$O555+$P555+$Q555+$R555+IF(ISBLANK($E555),0,$F555*(1-VLOOKUP($E555,'INFO_Materials recyclability'!$I$6:$M$14,3,0)))</f>
        <v>0</v>
      </c>
      <c r="X555" s="62">
        <f>$G555+$H555+$I555+IF(ISBLANK($E555),0,$F555*VLOOKUP($E555,'INFO_Materials recyclability'!$I$6:$M$14,4,0))</f>
        <v>0</v>
      </c>
      <c r="Y555" s="62">
        <f>$J555+$K555+$L555+$M555+$N555+$O555+$P555+$Q555+$R555+IF(ISBLANK($E555),0,$F555*(1-VLOOKUP($E555,'INFO_Materials recyclability'!$I$6:$M$14,4,0)))</f>
        <v>0</v>
      </c>
      <c r="Z555" s="62">
        <f>$G555+$H555+$I555+$J555+IF(ISBLANK($E555),0,$F555*VLOOKUP($E555,'INFO_Materials recyclability'!$I$6:$M$14,5,0))</f>
        <v>0</v>
      </c>
      <c r="AA555" s="62">
        <f>$K555+$L555+$M555+$N555+$O555+$P555+$Q555+$R555+IF(ISBLANK($E555),0,$F555*(1-VLOOKUP($E555,'INFO_Materials recyclability'!$I$6:$M$14,5,0)))</f>
        <v>0</v>
      </c>
    </row>
    <row r="556" spans="2:27" x14ac:dyDescent="0.35">
      <c r="B556" s="5"/>
      <c r="C556" s="5"/>
      <c r="D556" s="26"/>
      <c r="E556" s="51"/>
      <c r="F556" s="53"/>
      <c r="G556" s="49"/>
      <c r="H556" s="49"/>
      <c r="I556" s="49"/>
      <c r="J556" s="49"/>
      <c r="K556" s="49"/>
      <c r="L556" s="49"/>
      <c r="M556" s="49"/>
      <c r="N556" s="49"/>
      <c r="O556" s="49"/>
      <c r="P556" s="56"/>
      <c r="Q556" s="70"/>
      <c r="R556" s="61"/>
      <c r="T556" s="62">
        <f>$G556+$H556+$L556+IF(ISBLANK($E556),0,$F556*VLOOKUP($E556,'INFO_Materials recyclability'!$I$6:$M$14,2,0))</f>
        <v>0</v>
      </c>
      <c r="U556" s="62">
        <f>$I556+$J556+$K556+$M556+$N556+$O556+$P556+$Q556+$R556+IF(ISBLANK($E556),0,$F556*(1-VLOOKUP($E556,'INFO_Materials recyclability'!$I$6:$M$14,2,0)))</f>
        <v>0</v>
      </c>
      <c r="V556" s="62">
        <f>$G556+$H556+$K556+IF(ISBLANK($E556),0,$F556*VLOOKUP($E556,'INFO_Materials recyclability'!$I$6:$M$14,3,0))</f>
        <v>0</v>
      </c>
      <c r="W556" s="62">
        <f>$I556+$J556+$L556+$M556+$N556+$O556+$P556+$Q556+$R556+IF(ISBLANK($E556),0,$F556*(1-VLOOKUP($E556,'INFO_Materials recyclability'!$I$6:$M$14,3,0)))</f>
        <v>0</v>
      </c>
      <c r="X556" s="62">
        <f>$G556+$H556+$I556+IF(ISBLANK($E556),0,$F556*VLOOKUP($E556,'INFO_Materials recyclability'!$I$6:$M$14,4,0))</f>
        <v>0</v>
      </c>
      <c r="Y556" s="62">
        <f>$J556+$K556+$L556+$M556+$N556+$O556+$P556+$Q556+$R556+IF(ISBLANK($E556),0,$F556*(1-VLOOKUP($E556,'INFO_Materials recyclability'!$I$6:$M$14,4,0)))</f>
        <v>0</v>
      </c>
      <c r="Z556" s="62">
        <f>$G556+$H556+$I556+$J556+IF(ISBLANK($E556),0,$F556*VLOOKUP($E556,'INFO_Materials recyclability'!$I$6:$M$14,5,0))</f>
        <v>0</v>
      </c>
      <c r="AA556" s="62">
        <f>$K556+$L556+$M556+$N556+$O556+$P556+$Q556+$R556+IF(ISBLANK($E556),0,$F556*(1-VLOOKUP($E556,'INFO_Materials recyclability'!$I$6:$M$14,5,0)))</f>
        <v>0</v>
      </c>
    </row>
    <row r="557" spans="2:27" x14ac:dyDescent="0.35">
      <c r="B557" s="5"/>
      <c r="C557" s="5"/>
      <c r="D557" s="26"/>
      <c r="E557" s="51"/>
      <c r="F557" s="53"/>
      <c r="G557" s="49"/>
      <c r="H557" s="49"/>
      <c r="I557" s="49"/>
      <c r="J557" s="49"/>
      <c r="K557" s="49"/>
      <c r="L557" s="49"/>
      <c r="M557" s="49"/>
      <c r="N557" s="49"/>
      <c r="O557" s="49"/>
      <c r="P557" s="56"/>
      <c r="Q557" s="70"/>
      <c r="R557" s="61"/>
      <c r="T557" s="62">
        <f>$G557+$H557+$L557+IF(ISBLANK($E557),0,$F557*VLOOKUP($E557,'INFO_Materials recyclability'!$I$6:$M$14,2,0))</f>
        <v>0</v>
      </c>
      <c r="U557" s="62">
        <f>$I557+$J557+$K557+$M557+$N557+$O557+$P557+$Q557+$R557+IF(ISBLANK($E557),0,$F557*(1-VLOOKUP($E557,'INFO_Materials recyclability'!$I$6:$M$14,2,0)))</f>
        <v>0</v>
      </c>
      <c r="V557" s="62">
        <f>$G557+$H557+$K557+IF(ISBLANK($E557),0,$F557*VLOOKUP($E557,'INFO_Materials recyclability'!$I$6:$M$14,3,0))</f>
        <v>0</v>
      </c>
      <c r="W557" s="62">
        <f>$I557+$J557+$L557+$M557+$N557+$O557+$P557+$Q557+$R557+IF(ISBLANK($E557),0,$F557*(1-VLOOKUP($E557,'INFO_Materials recyclability'!$I$6:$M$14,3,0)))</f>
        <v>0</v>
      </c>
      <c r="X557" s="62">
        <f>$G557+$H557+$I557+IF(ISBLANK($E557),0,$F557*VLOOKUP($E557,'INFO_Materials recyclability'!$I$6:$M$14,4,0))</f>
        <v>0</v>
      </c>
      <c r="Y557" s="62">
        <f>$J557+$K557+$L557+$M557+$N557+$O557+$P557+$Q557+$R557+IF(ISBLANK($E557),0,$F557*(1-VLOOKUP($E557,'INFO_Materials recyclability'!$I$6:$M$14,4,0)))</f>
        <v>0</v>
      </c>
      <c r="Z557" s="62">
        <f>$G557+$H557+$I557+$J557+IF(ISBLANK($E557),0,$F557*VLOOKUP($E557,'INFO_Materials recyclability'!$I$6:$M$14,5,0))</f>
        <v>0</v>
      </c>
      <c r="AA557" s="62">
        <f>$K557+$L557+$M557+$N557+$O557+$P557+$Q557+$R557+IF(ISBLANK($E557),0,$F557*(1-VLOOKUP($E557,'INFO_Materials recyclability'!$I$6:$M$14,5,0)))</f>
        <v>0</v>
      </c>
    </row>
    <row r="558" spans="2:27" x14ac:dyDescent="0.35">
      <c r="B558" s="5"/>
      <c r="C558" s="5"/>
      <c r="D558" s="26"/>
      <c r="E558" s="51"/>
      <c r="F558" s="53"/>
      <c r="G558" s="49"/>
      <c r="H558" s="49"/>
      <c r="I558" s="49"/>
      <c r="J558" s="49"/>
      <c r="K558" s="49"/>
      <c r="L558" s="49"/>
      <c r="M558" s="49"/>
      <c r="N558" s="49"/>
      <c r="O558" s="49"/>
      <c r="P558" s="56"/>
      <c r="Q558" s="70"/>
      <c r="R558" s="61"/>
      <c r="T558" s="62">
        <f>$G558+$H558+$L558+IF(ISBLANK($E558),0,$F558*VLOOKUP($E558,'INFO_Materials recyclability'!$I$6:$M$14,2,0))</f>
        <v>0</v>
      </c>
      <c r="U558" s="62">
        <f>$I558+$J558+$K558+$M558+$N558+$O558+$P558+$Q558+$R558+IF(ISBLANK($E558),0,$F558*(1-VLOOKUP($E558,'INFO_Materials recyclability'!$I$6:$M$14,2,0)))</f>
        <v>0</v>
      </c>
      <c r="V558" s="62">
        <f>$G558+$H558+$K558+IF(ISBLANK($E558),0,$F558*VLOOKUP($E558,'INFO_Materials recyclability'!$I$6:$M$14,3,0))</f>
        <v>0</v>
      </c>
      <c r="W558" s="62">
        <f>$I558+$J558+$L558+$M558+$N558+$O558+$P558+$Q558+$R558+IF(ISBLANK($E558),0,$F558*(1-VLOOKUP($E558,'INFO_Materials recyclability'!$I$6:$M$14,3,0)))</f>
        <v>0</v>
      </c>
      <c r="X558" s="62">
        <f>$G558+$H558+$I558+IF(ISBLANK($E558),0,$F558*VLOOKUP($E558,'INFO_Materials recyclability'!$I$6:$M$14,4,0))</f>
        <v>0</v>
      </c>
      <c r="Y558" s="62">
        <f>$J558+$K558+$L558+$M558+$N558+$O558+$P558+$Q558+$R558+IF(ISBLANK($E558),0,$F558*(1-VLOOKUP($E558,'INFO_Materials recyclability'!$I$6:$M$14,4,0)))</f>
        <v>0</v>
      </c>
      <c r="Z558" s="62">
        <f>$G558+$H558+$I558+$J558+IF(ISBLANK($E558),0,$F558*VLOOKUP($E558,'INFO_Materials recyclability'!$I$6:$M$14,5,0))</f>
        <v>0</v>
      </c>
      <c r="AA558" s="62">
        <f>$K558+$L558+$M558+$N558+$O558+$P558+$Q558+$R558+IF(ISBLANK($E558),0,$F558*(1-VLOOKUP($E558,'INFO_Materials recyclability'!$I$6:$M$14,5,0)))</f>
        <v>0</v>
      </c>
    </row>
    <row r="559" spans="2:27" x14ac:dyDescent="0.35">
      <c r="B559" s="5"/>
      <c r="C559" s="5"/>
      <c r="D559" s="26"/>
      <c r="E559" s="51"/>
      <c r="F559" s="53"/>
      <c r="G559" s="49"/>
      <c r="H559" s="49"/>
      <c r="I559" s="49"/>
      <c r="J559" s="49"/>
      <c r="K559" s="49"/>
      <c r="L559" s="49"/>
      <c r="M559" s="49"/>
      <c r="N559" s="49"/>
      <c r="O559" s="49"/>
      <c r="P559" s="56"/>
      <c r="Q559" s="70"/>
      <c r="R559" s="61"/>
      <c r="T559" s="62">
        <f>$G559+$H559+$L559+IF(ISBLANK($E559),0,$F559*VLOOKUP($E559,'INFO_Materials recyclability'!$I$6:$M$14,2,0))</f>
        <v>0</v>
      </c>
      <c r="U559" s="62">
        <f>$I559+$J559+$K559+$M559+$N559+$O559+$P559+$Q559+$R559+IF(ISBLANK($E559),0,$F559*(1-VLOOKUP($E559,'INFO_Materials recyclability'!$I$6:$M$14,2,0)))</f>
        <v>0</v>
      </c>
      <c r="V559" s="62">
        <f>$G559+$H559+$K559+IF(ISBLANK($E559),0,$F559*VLOOKUP($E559,'INFO_Materials recyclability'!$I$6:$M$14,3,0))</f>
        <v>0</v>
      </c>
      <c r="W559" s="62">
        <f>$I559+$J559+$L559+$M559+$N559+$O559+$P559+$Q559+$R559+IF(ISBLANK($E559),0,$F559*(1-VLOOKUP($E559,'INFO_Materials recyclability'!$I$6:$M$14,3,0)))</f>
        <v>0</v>
      </c>
      <c r="X559" s="62">
        <f>$G559+$H559+$I559+IF(ISBLANK($E559),0,$F559*VLOOKUP($E559,'INFO_Materials recyclability'!$I$6:$M$14,4,0))</f>
        <v>0</v>
      </c>
      <c r="Y559" s="62">
        <f>$J559+$K559+$L559+$M559+$N559+$O559+$P559+$Q559+$R559+IF(ISBLANK($E559),0,$F559*(1-VLOOKUP($E559,'INFO_Materials recyclability'!$I$6:$M$14,4,0)))</f>
        <v>0</v>
      </c>
      <c r="Z559" s="62">
        <f>$G559+$H559+$I559+$J559+IF(ISBLANK($E559),0,$F559*VLOOKUP($E559,'INFO_Materials recyclability'!$I$6:$M$14,5,0))</f>
        <v>0</v>
      </c>
      <c r="AA559" s="62">
        <f>$K559+$L559+$M559+$N559+$O559+$P559+$Q559+$R559+IF(ISBLANK($E559),0,$F559*(1-VLOOKUP($E559,'INFO_Materials recyclability'!$I$6:$M$14,5,0)))</f>
        <v>0</v>
      </c>
    </row>
    <row r="560" spans="2:27" x14ac:dyDescent="0.35">
      <c r="B560" s="5"/>
      <c r="C560" s="5"/>
      <c r="D560" s="26"/>
      <c r="E560" s="51"/>
      <c r="F560" s="53"/>
      <c r="G560" s="49"/>
      <c r="H560" s="49"/>
      <c r="I560" s="49"/>
      <c r="J560" s="49"/>
      <c r="K560" s="49"/>
      <c r="L560" s="49"/>
      <c r="M560" s="49"/>
      <c r="N560" s="49"/>
      <c r="O560" s="49"/>
      <c r="P560" s="56"/>
      <c r="Q560" s="70"/>
      <c r="R560" s="61"/>
      <c r="T560" s="62">
        <f>$G560+$H560+$L560+IF(ISBLANK($E560),0,$F560*VLOOKUP($E560,'INFO_Materials recyclability'!$I$6:$M$14,2,0))</f>
        <v>0</v>
      </c>
      <c r="U560" s="62">
        <f>$I560+$J560+$K560+$M560+$N560+$O560+$P560+$Q560+$R560+IF(ISBLANK($E560),0,$F560*(1-VLOOKUP($E560,'INFO_Materials recyclability'!$I$6:$M$14,2,0)))</f>
        <v>0</v>
      </c>
      <c r="V560" s="62">
        <f>$G560+$H560+$K560+IF(ISBLANK($E560),0,$F560*VLOOKUP($E560,'INFO_Materials recyclability'!$I$6:$M$14,3,0))</f>
        <v>0</v>
      </c>
      <c r="W560" s="62">
        <f>$I560+$J560+$L560+$M560+$N560+$O560+$P560+$Q560+$R560+IF(ISBLANK($E560),0,$F560*(1-VLOOKUP($E560,'INFO_Materials recyclability'!$I$6:$M$14,3,0)))</f>
        <v>0</v>
      </c>
      <c r="X560" s="62">
        <f>$G560+$H560+$I560+IF(ISBLANK($E560),0,$F560*VLOOKUP($E560,'INFO_Materials recyclability'!$I$6:$M$14,4,0))</f>
        <v>0</v>
      </c>
      <c r="Y560" s="62">
        <f>$J560+$K560+$L560+$M560+$N560+$O560+$P560+$Q560+$R560+IF(ISBLANK($E560),0,$F560*(1-VLOOKUP($E560,'INFO_Materials recyclability'!$I$6:$M$14,4,0)))</f>
        <v>0</v>
      </c>
      <c r="Z560" s="62">
        <f>$G560+$H560+$I560+$J560+IF(ISBLANK($E560),0,$F560*VLOOKUP($E560,'INFO_Materials recyclability'!$I$6:$M$14,5,0))</f>
        <v>0</v>
      </c>
      <c r="AA560" s="62">
        <f>$K560+$L560+$M560+$N560+$O560+$P560+$Q560+$R560+IF(ISBLANK($E560),0,$F560*(1-VLOOKUP($E560,'INFO_Materials recyclability'!$I$6:$M$14,5,0)))</f>
        <v>0</v>
      </c>
    </row>
    <row r="561" spans="2:27" x14ac:dyDescent="0.35">
      <c r="B561" s="5"/>
      <c r="C561" s="5"/>
      <c r="D561" s="26"/>
      <c r="E561" s="51"/>
      <c r="F561" s="53"/>
      <c r="G561" s="49"/>
      <c r="H561" s="49"/>
      <c r="I561" s="49"/>
      <c r="J561" s="49"/>
      <c r="K561" s="49"/>
      <c r="L561" s="49"/>
      <c r="M561" s="49"/>
      <c r="N561" s="49"/>
      <c r="O561" s="49"/>
      <c r="P561" s="56"/>
      <c r="Q561" s="70"/>
      <c r="R561" s="61"/>
      <c r="T561" s="62">
        <f>$G561+$H561+$L561+IF(ISBLANK($E561),0,$F561*VLOOKUP($E561,'INFO_Materials recyclability'!$I$6:$M$14,2,0))</f>
        <v>0</v>
      </c>
      <c r="U561" s="62">
        <f>$I561+$J561+$K561+$M561+$N561+$O561+$P561+$Q561+$R561+IF(ISBLANK($E561),0,$F561*(1-VLOOKUP($E561,'INFO_Materials recyclability'!$I$6:$M$14,2,0)))</f>
        <v>0</v>
      </c>
      <c r="V561" s="62">
        <f>$G561+$H561+$K561+IF(ISBLANK($E561),0,$F561*VLOOKUP($E561,'INFO_Materials recyclability'!$I$6:$M$14,3,0))</f>
        <v>0</v>
      </c>
      <c r="W561" s="62">
        <f>$I561+$J561+$L561+$M561+$N561+$O561+$P561+$Q561+$R561+IF(ISBLANK($E561),0,$F561*(1-VLOOKUP($E561,'INFO_Materials recyclability'!$I$6:$M$14,3,0)))</f>
        <v>0</v>
      </c>
      <c r="X561" s="62">
        <f>$G561+$H561+$I561+IF(ISBLANK($E561),0,$F561*VLOOKUP($E561,'INFO_Materials recyclability'!$I$6:$M$14,4,0))</f>
        <v>0</v>
      </c>
      <c r="Y561" s="62">
        <f>$J561+$K561+$L561+$M561+$N561+$O561+$P561+$Q561+$R561+IF(ISBLANK($E561),0,$F561*(1-VLOOKUP($E561,'INFO_Materials recyclability'!$I$6:$M$14,4,0)))</f>
        <v>0</v>
      </c>
      <c r="Z561" s="62">
        <f>$G561+$H561+$I561+$J561+IF(ISBLANK($E561),0,$F561*VLOOKUP($E561,'INFO_Materials recyclability'!$I$6:$M$14,5,0))</f>
        <v>0</v>
      </c>
      <c r="AA561" s="62">
        <f>$K561+$L561+$M561+$N561+$O561+$P561+$Q561+$R561+IF(ISBLANK($E561),0,$F561*(1-VLOOKUP($E561,'INFO_Materials recyclability'!$I$6:$M$14,5,0)))</f>
        <v>0</v>
      </c>
    </row>
    <row r="562" spans="2:27" x14ac:dyDescent="0.35">
      <c r="B562" s="5"/>
      <c r="C562" s="5"/>
      <c r="D562" s="26"/>
      <c r="E562" s="51"/>
      <c r="F562" s="53"/>
      <c r="G562" s="49"/>
      <c r="H562" s="49"/>
      <c r="I562" s="49"/>
      <c r="J562" s="49"/>
      <c r="K562" s="49"/>
      <c r="L562" s="49"/>
      <c r="M562" s="49"/>
      <c r="N562" s="49"/>
      <c r="O562" s="49"/>
      <c r="P562" s="56"/>
      <c r="Q562" s="70"/>
      <c r="R562" s="61"/>
      <c r="T562" s="62">
        <f>$G562+$H562+$L562+IF(ISBLANK($E562),0,$F562*VLOOKUP($E562,'INFO_Materials recyclability'!$I$6:$M$14,2,0))</f>
        <v>0</v>
      </c>
      <c r="U562" s="62">
        <f>$I562+$J562+$K562+$M562+$N562+$O562+$P562+$Q562+$R562+IF(ISBLANK($E562),0,$F562*(1-VLOOKUP($E562,'INFO_Materials recyclability'!$I$6:$M$14,2,0)))</f>
        <v>0</v>
      </c>
      <c r="V562" s="62">
        <f>$G562+$H562+$K562+IF(ISBLANK($E562),0,$F562*VLOOKUP($E562,'INFO_Materials recyclability'!$I$6:$M$14,3,0))</f>
        <v>0</v>
      </c>
      <c r="W562" s="62">
        <f>$I562+$J562+$L562+$M562+$N562+$O562+$P562+$Q562+$R562+IF(ISBLANK($E562),0,$F562*(1-VLOOKUP($E562,'INFO_Materials recyclability'!$I$6:$M$14,3,0)))</f>
        <v>0</v>
      </c>
      <c r="X562" s="62">
        <f>$G562+$H562+$I562+IF(ISBLANK($E562),0,$F562*VLOOKUP($E562,'INFO_Materials recyclability'!$I$6:$M$14,4,0))</f>
        <v>0</v>
      </c>
      <c r="Y562" s="62">
        <f>$J562+$K562+$L562+$M562+$N562+$O562+$P562+$Q562+$R562+IF(ISBLANK($E562),0,$F562*(1-VLOOKUP($E562,'INFO_Materials recyclability'!$I$6:$M$14,4,0)))</f>
        <v>0</v>
      </c>
      <c r="Z562" s="62">
        <f>$G562+$H562+$I562+$J562+IF(ISBLANK($E562),0,$F562*VLOOKUP($E562,'INFO_Materials recyclability'!$I$6:$M$14,5,0))</f>
        <v>0</v>
      </c>
      <c r="AA562" s="62">
        <f>$K562+$L562+$M562+$N562+$O562+$P562+$Q562+$R562+IF(ISBLANK($E562),0,$F562*(1-VLOOKUP($E562,'INFO_Materials recyclability'!$I$6:$M$14,5,0)))</f>
        <v>0</v>
      </c>
    </row>
    <row r="563" spans="2:27" x14ac:dyDescent="0.35">
      <c r="B563" s="5"/>
      <c r="C563" s="5"/>
      <c r="D563" s="26"/>
      <c r="E563" s="51"/>
      <c r="F563" s="53"/>
      <c r="G563" s="49"/>
      <c r="H563" s="49"/>
      <c r="I563" s="49"/>
      <c r="J563" s="49"/>
      <c r="K563" s="49"/>
      <c r="L563" s="49"/>
      <c r="M563" s="49"/>
      <c r="N563" s="49"/>
      <c r="O563" s="49"/>
      <c r="P563" s="56"/>
      <c r="Q563" s="70"/>
      <c r="R563" s="61"/>
      <c r="T563" s="62">
        <f>$G563+$H563+$L563+IF(ISBLANK($E563),0,$F563*VLOOKUP($E563,'INFO_Materials recyclability'!$I$6:$M$14,2,0))</f>
        <v>0</v>
      </c>
      <c r="U563" s="62">
        <f>$I563+$J563+$K563+$M563+$N563+$O563+$P563+$Q563+$R563+IF(ISBLANK($E563),0,$F563*(1-VLOOKUP($E563,'INFO_Materials recyclability'!$I$6:$M$14,2,0)))</f>
        <v>0</v>
      </c>
      <c r="V563" s="62">
        <f>$G563+$H563+$K563+IF(ISBLANK($E563),0,$F563*VLOOKUP($E563,'INFO_Materials recyclability'!$I$6:$M$14,3,0))</f>
        <v>0</v>
      </c>
      <c r="W563" s="62">
        <f>$I563+$J563+$L563+$M563+$N563+$O563+$P563+$Q563+$R563+IF(ISBLANK($E563),0,$F563*(1-VLOOKUP($E563,'INFO_Materials recyclability'!$I$6:$M$14,3,0)))</f>
        <v>0</v>
      </c>
      <c r="X563" s="62">
        <f>$G563+$H563+$I563+IF(ISBLANK($E563),0,$F563*VLOOKUP($E563,'INFO_Materials recyclability'!$I$6:$M$14,4,0))</f>
        <v>0</v>
      </c>
      <c r="Y563" s="62">
        <f>$J563+$K563+$L563+$M563+$N563+$O563+$P563+$Q563+$R563+IF(ISBLANK($E563),0,$F563*(1-VLOOKUP($E563,'INFO_Materials recyclability'!$I$6:$M$14,4,0)))</f>
        <v>0</v>
      </c>
      <c r="Z563" s="62">
        <f>$G563+$H563+$I563+$J563+IF(ISBLANK($E563),0,$F563*VLOOKUP($E563,'INFO_Materials recyclability'!$I$6:$M$14,5,0))</f>
        <v>0</v>
      </c>
      <c r="AA563" s="62">
        <f>$K563+$L563+$M563+$N563+$O563+$P563+$Q563+$R563+IF(ISBLANK($E563),0,$F563*(1-VLOOKUP($E563,'INFO_Materials recyclability'!$I$6:$M$14,5,0)))</f>
        <v>0</v>
      </c>
    </row>
    <row r="564" spans="2:27" x14ac:dyDescent="0.35">
      <c r="B564" s="5"/>
      <c r="C564" s="5"/>
      <c r="D564" s="26"/>
      <c r="E564" s="51"/>
      <c r="F564" s="53"/>
      <c r="G564" s="49"/>
      <c r="H564" s="49"/>
      <c r="I564" s="49"/>
      <c r="J564" s="49"/>
      <c r="K564" s="49"/>
      <c r="L564" s="49"/>
      <c r="M564" s="49"/>
      <c r="N564" s="49"/>
      <c r="O564" s="49"/>
      <c r="P564" s="56"/>
      <c r="Q564" s="70"/>
      <c r="R564" s="61"/>
      <c r="T564" s="62">
        <f>$G564+$H564+$L564+IF(ISBLANK($E564),0,$F564*VLOOKUP($E564,'INFO_Materials recyclability'!$I$6:$M$14,2,0))</f>
        <v>0</v>
      </c>
      <c r="U564" s="62">
        <f>$I564+$J564+$K564+$M564+$N564+$O564+$P564+$Q564+$R564+IF(ISBLANK($E564),0,$F564*(1-VLOOKUP($E564,'INFO_Materials recyclability'!$I$6:$M$14,2,0)))</f>
        <v>0</v>
      </c>
      <c r="V564" s="62">
        <f>$G564+$H564+$K564+IF(ISBLANK($E564),0,$F564*VLOOKUP($E564,'INFO_Materials recyclability'!$I$6:$M$14,3,0))</f>
        <v>0</v>
      </c>
      <c r="W564" s="62">
        <f>$I564+$J564+$L564+$M564+$N564+$O564+$P564+$Q564+$R564+IF(ISBLANK($E564),0,$F564*(1-VLOOKUP($E564,'INFO_Materials recyclability'!$I$6:$M$14,3,0)))</f>
        <v>0</v>
      </c>
      <c r="X564" s="62">
        <f>$G564+$H564+$I564+IF(ISBLANK($E564),0,$F564*VLOOKUP($E564,'INFO_Materials recyclability'!$I$6:$M$14,4,0))</f>
        <v>0</v>
      </c>
      <c r="Y564" s="62">
        <f>$J564+$K564+$L564+$M564+$N564+$O564+$P564+$Q564+$R564+IF(ISBLANK($E564),0,$F564*(1-VLOOKUP($E564,'INFO_Materials recyclability'!$I$6:$M$14,4,0)))</f>
        <v>0</v>
      </c>
      <c r="Z564" s="62">
        <f>$G564+$H564+$I564+$J564+IF(ISBLANK($E564),0,$F564*VLOOKUP($E564,'INFO_Materials recyclability'!$I$6:$M$14,5,0))</f>
        <v>0</v>
      </c>
      <c r="AA564" s="62">
        <f>$K564+$L564+$M564+$N564+$O564+$P564+$Q564+$R564+IF(ISBLANK($E564),0,$F564*(1-VLOOKUP($E564,'INFO_Materials recyclability'!$I$6:$M$14,5,0)))</f>
        <v>0</v>
      </c>
    </row>
    <row r="565" spans="2:27" x14ac:dyDescent="0.35">
      <c r="B565" s="5"/>
      <c r="C565" s="5"/>
      <c r="D565" s="26"/>
      <c r="E565" s="51"/>
      <c r="F565" s="53"/>
      <c r="G565" s="49"/>
      <c r="H565" s="49"/>
      <c r="I565" s="49"/>
      <c r="J565" s="49"/>
      <c r="K565" s="49"/>
      <c r="L565" s="49"/>
      <c r="M565" s="49"/>
      <c r="N565" s="49"/>
      <c r="O565" s="49"/>
      <c r="P565" s="56"/>
      <c r="Q565" s="70"/>
      <c r="R565" s="61"/>
      <c r="T565" s="62">
        <f>$G565+$H565+$L565+IF(ISBLANK($E565),0,$F565*VLOOKUP($E565,'INFO_Materials recyclability'!$I$6:$M$14,2,0))</f>
        <v>0</v>
      </c>
      <c r="U565" s="62">
        <f>$I565+$J565+$K565+$M565+$N565+$O565+$P565+$Q565+$R565+IF(ISBLANK($E565),0,$F565*(1-VLOOKUP($E565,'INFO_Materials recyclability'!$I$6:$M$14,2,0)))</f>
        <v>0</v>
      </c>
      <c r="V565" s="62">
        <f>$G565+$H565+$K565+IF(ISBLANK($E565),0,$F565*VLOOKUP($E565,'INFO_Materials recyclability'!$I$6:$M$14,3,0))</f>
        <v>0</v>
      </c>
      <c r="W565" s="62">
        <f>$I565+$J565+$L565+$M565+$N565+$O565+$P565+$Q565+$R565+IF(ISBLANK($E565),0,$F565*(1-VLOOKUP($E565,'INFO_Materials recyclability'!$I$6:$M$14,3,0)))</f>
        <v>0</v>
      </c>
      <c r="X565" s="62">
        <f>$G565+$H565+$I565+IF(ISBLANK($E565),0,$F565*VLOOKUP($E565,'INFO_Materials recyclability'!$I$6:$M$14,4,0))</f>
        <v>0</v>
      </c>
      <c r="Y565" s="62">
        <f>$J565+$K565+$L565+$M565+$N565+$O565+$P565+$Q565+$R565+IF(ISBLANK($E565),0,$F565*(1-VLOOKUP($E565,'INFO_Materials recyclability'!$I$6:$M$14,4,0)))</f>
        <v>0</v>
      </c>
      <c r="Z565" s="62">
        <f>$G565+$H565+$I565+$J565+IF(ISBLANK($E565),0,$F565*VLOOKUP($E565,'INFO_Materials recyclability'!$I$6:$M$14,5,0))</f>
        <v>0</v>
      </c>
      <c r="AA565" s="62">
        <f>$K565+$L565+$M565+$N565+$O565+$P565+$Q565+$R565+IF(ISBLANK($E565),0,$F565*(1-VLOOKUP($E565,'INFO_Materials recyclability'!$I$6:$M$14,5,0)))</f>
        <v>0</v>
      </c>
    </row>
    <row r="566" spans="2:27" x14ac:dyDescent="0.35">
      <c r="B566" s="5"/>
      <c r="C566" s="5"/>
      <c r="D566" s="26"/>
      <c r="E566" s="51"/>
      <c r="F566" s="53"/>
      <c r="G566" s="49"/>
      <c r="H566" s="49"/>
      <c r="I566" s="49"/>
      <c r="J566" s="49"/>
      <c r="K566" s="49"/>
      <c r="L566" s="49"/>
      <c r="M566" s="49"/>
      <c r="N566" s="49"/>
      <c r="O566" s="49"/>
      <c r="P566" s="56"/>
      <c r="Q566" s="70"/>
      <c r="R566" s="61"/>
      <c r="T566" s="62">
        <f>$G566+$H566+$L566+IF(ISBLANK($E566),0,$F566*VLOOKUP($E566,'INFO_Materials recyclability'!$I$6:$M$14,2,0))</f>
        <v>0</v>
      </c>
      <c r="U566" s="62">
        <f>$I566+$J566+$K566+$M566+$N566+$O566+$P566+$Q566+$R566+IF(ISBLANK($E566),0,$F566*(1-VLOOKUP($E566,'INFO_Materials recyclability'!$I$6:$M$14,2,0)))</f>
        <v>0</v>
      </c>
      <c r="V566" s="62">
        <f>$G566+$H566+$K566+IF(ISBLANK($E566),0,$F566*VLOOKUP($E566,'INFO_Materials recyclability'!$I$6:$M$14,3,0))</f>
        <v>0</v>
      </c>
      <c r="W566" s="62">
        <f>$I566+$J566+$L566+$M566+$N566+$O566+$P566+$Q566+$R566+IF(ISBLANK($E566),0,$F566*(1-VLOOKUP($E566,'INFO_Materials recyclability'!$I$6:$M$14,3,0)))</f>
        <v>0</v>
      </c>
      <c r="X566" s="62">
        <f>$G566+$H566+$I566+IF(ISBLANK($E566),0,$F566*VLOOKUP($E566,'INFO_Materials recyclability'!$I$6:$M$14,4,0))</f>
        <v>0</v>
      </c>
      <c r="Y566" s="62">
        <f>$J566+$K566+$L566+$M566+$N566+$O566+$P566+$Q566+$R566+IF(ISBLANK($E566),0,$F566*(1-VLOOKUP($E566,'INFO_Materials recyclability'!$I$6:$M$14,4,0)))</f>
        <v>0</v>
      </c>
      <c r="Z566" s="62">
        <f>$G566+$H566+$I566+$J566+IF(ISBLANK($E566),0,$F566*VLOOKUP($E566,'INFO_Materials recyclability'!$I$6:$M$14,5,0))</f>
        <v>0</v>
      </c>
      <c r="AA566" s="62">
        <f>$K566+$L566+$M566+$N566+$O566+$P566+$Q566+$R566+IF(ISBLANK($E566),0,$F566*(1-VLOOKUP($E566,'INFO_Materials recyclability'!$I$6:$M$14,5,0)))</f>
        <v>0</v>
      </c>
    </row>
    <row r="567" spans="2:27" x14ac:dyDescent="0.35">
      <c r="B567" s="5"/>
      <c r="C567" s="5"/>
      <c r="D567" s="26"/>
      <c r="E567" s="51"/>
      <c r="F567" s="53"/>
      <c r="G567" s="49"/>
      <c r="H567" s="49"/>
      <c r="I567" s="49"/>
      <c r="J567" s="49"/>
      <c r="K567" s="49"/>
      <c r="L567" s="49"/>
      <c r="M567" s="49"/>
      <c r="N567" s="49"/>
      <c r="O567" s="49"/>
      <c r="P567" s="56"/>
      <c r="Q567" s="70"/>
      <c r="R567" s="61"/>
      <c r="T567" s="62">
        <f>$G567+$H567+$L567+IF(ISBLANK($E567),0,$F567*VLOOKUP($E567,'INFO_Materials recyclability'!$I$6:$M$14,2,0))</f>
        <v>0</v>
      </c>
      <c r="U567" s="62">
        <f>$I567+$J567+$K567+$M567+$N567+$O567+$P567+$Q567+$R567+IF(ISBLANK($E567),0,$F567*(1-VLOOKUP($E567,'INFO_Materials recyclability'!$I$6:$M$14,2,0)))</f>
        <v>0</v>
      </c>
      <c r="V567" s="62">
        <f>$G567+$H567+$K567+IF(ISBLANK($E567),0,$F567*VLOOKUP($E567,'INFO_Materials recyclability'!$I$6:$M$14,3,0))</f>
        <v>0</v>
      </c>
      <c r="W567" s="62">
        <f>$I567+$J567+$L567+$M567+$N567+$O567+$P567+$Q567+$R567+IF(ISBLANK($E567),0,$F567*(1-VLOOKUP($E567,'INFO_Materials recyclability'!$I$6:$M$14,3,0)))</f>
        <v>0</v>
      </c>
      <c r="X567" s="62">
        <f>$G567+$H567+$I567+IF(ISBLANK($E567),0,$F567*VLOOKUP($E567,'INFO_Materials recyclability'!$I$6:$M$14,4,0))</f>
        <v>0</v>
      </c>
      <c r="Y567" s="62">
        <f>$J567+$K567+$L567+$M567+$N567+$O567+$P567+$Q567+$R567+IF(ISBLANK($E567),0,$F567*(1-VLOOKUP($E567,'INFO_Materials recyclability'!$I$6:$M$14,4,0)))</f>
        <v>0</v>
      </c>
      <c r="Z567" s="62">
        <f>$G567+$H567+$I567+$J567+IF(ISBLANK($E567),0,$F567*VLOOKUP($E567,'INFO_Materials recyclability'!$I$6:$M$14,5,0))</f>
        <v>0</v>
      </c>
      <c r="AA567" s="62">
        <f>$K567+$L567+$M567+$N567+$O567+$P567+$Q567+$R567+IF(ISBLANK($E567),0,$F567*(1-VLOOKUP($E567,'INFO_Materials recyclability'!$I$6:$M$14,5,0)))</f>
        <v>0</v>
      </c>
    </row>
    <row r="568" spans="2:27" x14ac:dyDescent="0.35">
      <c r="B568" s="5"/>
      <c r="C568" s="5"/>
      <c r="D568" s="26"/>
      <c r="E568" s="51"/>
      <c r="F568" s="53"/>
      <c r="G568" s="49"/>
      <c r="H568" s="49"/>
      <c r="I568" s="49"/>
      <c r="J568" s="49"/>
      <c r="K568" s="49"/>
      <c r="L568" s="49"/>
      <c r="M568" s="49"/>
      <c r="N568" s="49"/>
      <c r="O568" s="49"/>
      <c r="P568" s="56"/>
      <c r="Q568" s="70"/>
      <c r="R568" s="61"/>
      <c r="T568" s="62">
        <f>$G568+$H568+$L568+IF(ISBLANK($E568),0,$F568*VLOOKUP($E568,'INFO_Materials recyclability'!$I$6:$M$14,2,0))</f>
        <v>0</v>
      </c>
      <c r="U568" s="62">
        <f>$I568+$J568+$K568+$M568+$N568+$O568+$P568+$Q568+$R568+IF(ISBLANK($E568),0,$F568*(1-VLOOKUP($E568,'INFO_Materials recyclability'!$I$6:$M$14,2,0)))</f>
        <v>0</v>
      </c>
      <c r="V568" s="62">
        <f>$G568+$H568+$K568+IF(ISBLANK($E568),0,$F568*VLOOKUP($E568,'INFO_Materials recyclability'!$I$6:$M$14,3,0))</f>
        <v>0</v>
      </c>
      <c r="W568" s="62">
        <f>$I568+$J568+$L568+$M568+$N568+$O568+$P568+$Q568+$R568+IF(ISBLANK($E568),0,$F568*(1-VLOOKUP($E568,'INFO_Materials recyclability'!$I$6:$M$14,3,0)))</f>
        <v>0</v>
      </c>
      <c r="X568" s="62">
        <f>$G568+$H568+$I568+IF(ISBLANK($E568),0,$F568*VLOOKUP($E568,'INFO_Materials recyclability'!$I$6:$M$14,4,0))</f>
        <v>0</v>
      </c>
      <c r="Y568" s="62">
        <f>$J568+$K568+$L568+$M568+$N568+$O568+$P568+$Q568+$R568+IF(ISBLANK($E568),0,$F568*(1-VLOOKUP($E568,'INFO_Materials recyclability'!$I$6:$M$14,4,0)))</f>
        <v>0</v>
      </c>
      <c r="Z568" s="62">
        <f>$G568+$H568+$I568+$J568+IF(ISBLANK($E568),0,$F568*VLOOKUP($E568,'INFO_Materials recyclability'!$I$6:$M$14,5,0))</f>
        <v>0</v>
      </c>
      <c r="AA568" s="62">
        <f>$K568+$L568+$M568+$N568+$O568+$P568+$Q568+$R568+IF(ISBLANK($E568),0,$F568*(1-VLOOKUP($E568,'INFO_Materials recyclability'!$I$6:$M$14,5,0)))</f>
        <v>0</v>
      </c>
    </row>
    <row r="569" spans="2:27" x14ac:dyDescent="0.35">
      <c r="B569" s="5"/>
      <c r="C569" s="5"/>
      <c r="D569" s="26"/>
      <c r="E569" s="51"/>
      <c r="F569" s="53"/>
      <c r="G569" s="49"/>
      <c r="H569" s="49"/>
      <c r="I569" s="49"/>
      <c r="J569" s="49"/>
      <c r="K569" s="49"/>
      <c r="L569" s="49"/>
      <c r="M569" s="49"/>
      <c r="N569" s="49"/>
      <c r="O569" s="49"/>
      <c r="P569" s="56"/>
      <c r="Q569" s="70"/>
      <c r="R569" s="61"/>
      <c r="T569" s="62">
        <f>$G569+$H569+$L569+IF(ISBLANK($E569),0,$F569*VLOOKUP($E569,'INFO_Materials recyclability'!$I$6:$M$14,2,0))</f>
        <v>0</v>
      </c>
      <c r="U569" s="62">
        <f>$I569+$J569+$K569+$M569+$N569+$O569+$P569+$Q569+$R569+IF(ISBLANK($E569),0,$F569*(1-VLOOKUP($E569,'INFO_Materials recyclability'!$I$6:$M$14,2,0)))</f>
        <v>0</v>
      </c>
      <c r="V569" s="62">
        <f>$G569+$H569+$K569+IF(ISBLANK($E569),0,$F569*VLOOKUP($E569,'INFO_Materials recyclability'!$I$6:$M$14,3,0))</f>
        <v>0</v>
      </c>
      <c r="W569" s="62">
        <f>$I569+$J569+$L569+$M569+$N569+$O569+$P569+$Q569+$R569+IF(ISBLANK($E569),0,$F569*(1-VLOOKUP($E569,'INFO_Materials recyclability'!$I$6:$M$14,3,0)))</f>
        <v>0</v>
      </c>
      <c r="X569" s="62">
        <f>$G569+$H569+$I569+IF(ISBLANK($E569),0,$F569*VLOOKUP($E569,'INFO_Materials recyclability'!$I$6:$M$14,4,0))</f>
        <v>0</v>
      </c>
      <c r="Y569" s="62">
        <f>$J569+$K569+$L569+$M569+$N569+$O569+$P569+$Q569+$R569+IF(ISBLANK($E569),0,$F569*(1-VLOOKUP($E569,'INFO_Materials recyclability'!$I$6:$M$14,4,0)))</f>
        <v>0</v>
      </c>
      <c r="Z569" s="62">
        <f>$G569+$H569+$I569+$J569+IF(ISBLANK($E569),0,$F569*VLOOKUP($E569,'INFO_Materials recyclability'!$I$6:$M$14,5,0))</f>
        <v>0</v>
      </c>
      <c r="AA569" s="62">
        <f>$K569+$L569+$M569+$N569+$O569+$P569+$Q569+$R569+IF(ISBLANK($E569),0,$F569*(1-VLOOKUP($E569,'INFO_Materials recyclability'!$I$6:$M$14,5,0)))</f>
        <v>0</v>
      </c>
    </row>
    <row r="570" spans="2:27" x14ac:dyDescent="0.35">
      <c r="B570" s="5"/>
      <c r="C570" s="5"/>
      <c r="D570" s="26"/>
      <c r="E570" s="51"/>
      <c r="F570" s="53"/>
      <c r="G570" s="49"/>
      <c r="H570" s="49"/>
      <c r="I570" s="49"/>
      <c r="J570" s="49"/>
      <c r="K570" s="49"/>
      <c r="L570" s="49"/>
      <c r="M570" s="49"/>
      <c r="N570" s="49"/>
      <c r="O570" s="49"/>
      <c r="P570" s="56"/>
      <c r="Q570" s="70"/>
      <c r="R570" s="61"/>
      <c r="T570" s="62">
        <f>$G570+$H570+$L570+IF(ISBLANK($E570),0,$F570*VLOOKUP($E570,'INFO_Materials recyclability'!$I$6:$M$14,2,0))</f>
        <v>0</v>
      </c>
      <c r="U570" s="62">
        <f>$I570+$J570+$K570+$M570+$N570+$O570+$P570+$Q570+$R570+IF(ISBLANK($E570),0,$F570*(1-VLOOKUP($E570,'INFO_Materials recyclability'!$I$6:$M$14,2,0)))</f>
        <v>0</v>
      </c>
      <c r="V570" s="62">
        <f>$G570+$H570+$K570+IF(ISBLANK($E570),0,$F570*VLOOKUP($E570,'INFO_Materials recyclability'!$I$6:$M$14,3,0))</f>
        <v>0</v>
      </c>
      <c r="W570" s="62">
        <f>$I570+$J570+$L570+$M570+$N570+$O570+$P570+$Q570+$R570+IF(ISBLANK($E570),0,$F570*(1-VLOOKUP($E570,'INFO_Materials recyclability'!$I$6:$M$14,3,0)))</f>
        <v>0</v>
      </c>
      <c r="X570" s="62">
        <f>$G570+$H570+$I570+IF(ISBLANK($E570),0,$F570*VLOOKUP($E570,'INFO_Materials recyclability'!$I$6:$M$14,4,0))</f>
        <v>0</v>
      </c>
      <c r="Y570" s="62">
        <f>$J570+$K570+$L570+$M570+$N570+$O570+$P570+$Q570+$R570+IF(ISBLANK($E570),0,$F570*(1-VLOOKUP($E570,'INFO_Materials recyclability'!$I$6:$M$14,4,0)))</f>
        <v>0</v>
      </c>
      <c r="Z570" s="62">
        <f>$G570+$H570+$I570+$J570+IF(ISBLANK($E570),0,$F570*VLOOKUP($E570,'INFO_Materials recyclability'!$I$6:$M$14,5,0))</f>
        <v>0</v>
      </c>
      <c r="AA570" s="62">
        <f>$K570+$L570+$M570+$N570+$O570+$P570+$Q570+$R570+IF(ISBLANK($E570),0,$F570*(1-VLOOKUP($E570,'INFO_Materials recyclability'!$I$6:$M$14,5,0)))</f>
        <v>0</v>
      </c>
    </row>
    <row r="571" spans="2:27" x14ac:dyDescent="0.35">
      <c r="B571" s="5"/>
      <c r="C571" s="5"/>
      <c r="D571" s="26"/>
      <c r="E571" s="51"/>
      <c r="F571" s="53"/>
      <c r="G571" s="49"/>
      <c r="H571" s="49"/>
      <c r="I571" s="49"/>
      <c r="J571" s="49"/>
      <c r="K571" s="49"/>
      <c r="L571" s="49"/>
      <c r="M571" s="49"/>
      <c r="N571" s="49"/>
      <c r="O571" s="49"/>
      <c r="P571" s="56"/>
      <c r="Q571" s="70"/>
      <c r="R571" s="61"/>
      <c r="T571" s="62">
        <f>$G571+$H571+$L571+IF(ISBLANK($E571),0,$F571*VLOOKUP($E571,'INFO_Materials recyclability'!$I$6:$M$14,2,0))</f>
        <v>0</v>
      </c>
      <c r="U571" s="62">
        <f>$I571+$J571+$K571+$M571+$N571+$O571+$P571+$Q571+$R571+IF(ISBLANK($E571),0,$F571*(1-VLOOKUP($E571,'INFO_Materials recyclability'!$I$6:$M$14,2,0)))</f>
        <v>0</v>
      </c>
      <c r="V571" s="62">
        <f>$G571+$H571+$K571+IF(ISBLANK($E571),0,$F571*VLOOKUP($E571,'INFO_Materials recyclability'!$I$6:$M$14,3,0))</f>
        <v>0</v>
      </c>
      <c r="W571" s="62">
        <f>$I571+$J571+$L571+$M571+$N571+$O571+$P571+$Q571+$R571+IF(ISBLANK($E571),0,$F571*(1-VLOOKUP($E571,'INFO_Materials recyclability'!$I$6:$M$14,3,0)))</f>
        <v>0</v>
      </c>
      <c r="X571" s="62">
        <f>$G571+$H571+$I571+IF(ISBLANK($E571),0,$F571*VLOOKUP($E571,'INFO_Materials recyclability'!$I$6:$M$14,4,0))</f>
        <v>0</v>
      </c>
      <c r="Y571" s="62">
        <f>$J571+$K571+$L571+$M571+$N571+$O571+$P571+$Q571+$R571+IF(ISBLANK($E571),0,$F571*(1-VLOOKUP($E571,'INFO_Materials recyclability'!$I$6:$M$14,4,0)))</f>
        <v>0</v>
      </c>
      <c r="Z571" s="62">
        <f>$G571+$H571+$I571+$J571+IF(ISBLANK($E571),0,$F571*VLOOKUP($E571,'INFO_Materials recyclability'!$I$6:$M$14,5,0))</f>
        <v>0</v>
      </c>
      <c r="AA571" s="62">
        <f>$K571+$L571+$M571+$N571+$O571+$P571+$Q571+$R571+IF(ISBLANK($E571),0,$F571*(1-VLOOKUP($E571,'INFO_Materials recyclability'!$I$6:$M$14,5,0)))</f>
        <v>0</v>
      </c>
    </row>
    <row r="572" spans="2:27" x14ac:dyDescent="0.35">
      <c r="B572" s="5"/>
      <c r="C572" s="5"/>
      <c r="D572" s="26"/>
      <c r="E572" s="51"/>
      <c r="F572" s="53"/>
      <c r="G572" s="49"/>
      <c r="H572" s="49"/>
      <c r="I572" s="49"/>
      <c r="J572" s="49"/>
      <c r="K572" s="49"/>
      <c r="L572" s="49"/>
      <c r="M572" s="49"/>
      <c r="N572" s="49"/>
      <c r="O572" s="49"/>
      <c r="P572" s="56"/>
      <c r="Q572" s="70"/>
      <c r="R572" s="61"/>
      <c r="T572" s="62">
        <f>$G572+$H572+$L572+IF(ISBLANK($E572),0,$F572*VLOOKUP($E572,'INFO_Materials recyclability'!$I$6:$M$14,2,0))</f>
        <v>0</v>
      </c>
      <c r="U572" s="62">
        <f>$I572+$J572+$K572+$M572+$N572+$O572+$P572+$Q572+$R572+IF(ISBLANK($E572),0,$F572*(1-VLOOKUP($E572,'INFO_Materials recyclability'!$I$6:$M$14,2,0)))</f>
        <v>0</v>
      </c>
      <c r="V572" s="62">
        <f>$G572+$H572+$K572+IF(ISBLANK($E572),0,$F572*VLOOKUP($E572,'INFO_Materials recyclability'!$I$6:$M$14,3,0))</f>
        <v>0</v>
      </c>
      <c r="W572" s="62">
        <f>$I572+$J572+$L572+$M572+$N572+$O572+$P572+$Q572+$R572+IF(ISBLANK($E572),0,$F572*(1-VLOOKUP($E572,'INFO_Materials recyclability'!$I$6:$M$14,3,0)))</f>
        <v>0</v>
      </c>
      <c r="X572" s="62">
        <f>$G572+$H572+$I572+IF(ISBLANK($E572),0,$F572*VLOOKUP($E572,'INFO_Materials recyclability'!$I$6:$M$14,4,0))</f>
        <v>0</v>
      </c>
      <c r="Y572" s="62">
        <f>$J572+$K572+$L572+$M572+$N572+$O572+$P572+$Q572+$R572+IF(ISBLANK($E572),0,$F572*(1-VLOOKUP($E572,'INFO_Materials recyclability'!$I$6:$M$14,4,0)))</f>
        <v>0</v>
      </c>
      <c r="Z572" s="62">
        <f>$G572+$H572+$I572+$J572+IF(ISBLANK($E572),0,$F572*VLOOKUP($E572,'INFO_Materials recyclability'!$I$6:$M$14,5,0))</f>
        <v>0</v>
      </c>
      <c r="AA572" s="62">
        <f>$K572+$L572+$M572+$N572+$O572+$P572+$Q572+$R572+IF(ISBLANK($E572),0,$F572*(1-VLOOKUP($E572,'INFO_Materials recyclability'!$I$6:$M$14,5,0)))</f>
        <v>0</v>
      </c>
    </row>
    <row r="573" spans="2:27" x14ac:dyDescent="0.35">
      <c r="B573" s="5"/>
      <c r="C573" s="5"/>
      <c r="D573" s="26"/>
      <c r="E573" s="51"/>
      <c r="F573" s="53"/>
      <c r="G573" s="49"/>
      <c r="H573" s="49"/>
      <c r="I573" s="49"/>
      <c r="J573" s="49"/>
      <c r="K573" s="49"/>
      <c r="L573" s="49"/>
      <c r="M573" s="49"/>
      <c r="N573" s="49"/>
      <c r="O573" s="49"/>
      <c r="P573" s="56"/>
      <c r="Q573" s="70"/>
      <c r="R573" s="61"/>
      <c r="T573" s="62">
        <f>$G573+$H573+$L573+IF(ISBLANK($E573),0,$F573*VLOOKUP($E573,'INFO_Materials recyclability'!$I$6:$M$14,2,0))</f>
        <v>0</v>
      </c>
      <c r="U573" s="62">
        <f>$I573+$J573+$K573+$M573+$N573+$O573+$P573+$Q573+$R573+IF(ISBLANK($E573),0,$F573*(1-VLOOKUP($E573,'INFO_Materials recyclability'!$I$6:$M$14,2,0)))</f>
        <v>0</v>
      </c>
      <c r="V573" s="62">
        <f>$G573+$H573+$K573+IF(ISBLANK($E573),0,$F573*VLOOKUP($E573,'INFO_Materials recyclability'!$I$6:$M$14,3,0))</f>
        <v>0</v>
      </c>
      <c r="W573" s="62">
        <f>$I573+$J573+$L573+$M573+$N573+$O573+$P573+$Q573+$R573+IF(ISBLANK($E573),0,$F573*(1-VLOOKUP($E573,'INFO_Materials recyclability'!$I$6:$M$14,3,0)))</f>
        <v>0</v>
      </c>
      <c r="X573" s="62">
        <f>$G573+$H573+$I573+IF(ISBLANK($E573),0,$F573*VLOOKUP($E573,'INFO_Materials recyclability'!$I$6:$M$14,4,0))</f>
        <v>0</v>
      </c>
      <c r="Y573" s="62">
        <f>$J573+$K573+$L573+$M573+$N573+$O573+$P573+$Q573+$R573+IF(ISBLANK($E573),0,$F573*(1-VLOOKUP($E573,'INFO_Materials recyclability'!$I$6:$M$14,4,0)))</f>
        <v>0</v>
      </c>
      <c r="Z573" s="62">
        <f>$G573+$H573+$I573+$J573+IF(ISBLANK($E573),0,$F573*VLOOKUP($E573,'INFO_Materials recyclability'!$I$6:$M$14,5,0))</f>
        <v>0</v>
      </c>
      <c r="AA573" s="62">
        <f>$K573+$L573+$M573+$N573+$O573+$P573+$Q573+$R573+IF(ISBLANK($E573),0,$F573*(1-VLOOKUP($E573,'INFO_Materials recyclability'!$I$6:$M$14,5,0)))</f>
        <v>0</v>
      </c>
    </row>
    <row r="574" spans="2:27" x14ac:dyDescent="0.35">
      <c r="B574" s="5"/>
      <c r="C574" s="5"/>
      <c r="D574" s="26"/>
      <c r="E574" s="51"/>
      <c r="F574" s="53"/>
      <c r="G574" s="49"/>
      <c r="H574" s="49"/>
      <c r="I574" s="49"/>
      <c r="J574" s="49"/>
      <c r="K574" s="49"/>
      <c r="L574" s="49"/>
      <c r="M574" s="49"/>
      <c r="N574" s="49"/>
      <c r="O574" s="49"/>
      <c r="P574" s="56"/>
      <c r="Q574" s="70"/>
      <c r="R574" s="61"/>
      <c r="T574" s="62">
        <f>$G574+$H574+$L574+IF(ISBLANK($E574),0,$F574*VLOOKUP($E574,'INFO_Materials recyclability'!$I$6:$M$14,2,0))</f>
        <v>0</v>
      </c>
      <c r="U574" s="62">
        <f>$I574+$J574+$K574+$M574+$N574+$O574+$P574+$Q574+$R574+IF(ISBLANK($E574),0,$F574*(1-VLOOKUP($E574,'INFO_Materials recyclability'!$I$6:$M$14,2,0)))</f>
        <v>0</v>
      </c>
      <c r="V574" s="62">
        <f>$G574+$H574+$K574+IF(ISBLANK($E574),0,$F574*VLOOKUP($E574,'INFO_Materials recyclability'!$I$6:$M$14,3,0))</f>
        <v>0</v>
      </c>
      <c r="W574" s="62">
        <f>$I574+$J574+$L574+$M574+$N574+$O574+$P574+$Q574+$R574+IF(ISBLANK($E574),0,$F574*(1-VLOOKUP($E574,'INFO_Materials recyclability'!$I$6:$M$14,3,0)))</f>
        <v>0</v>
      </c>
      <c r="X574" s="62">
        <f>$G574+$H574+$I574+IF(ISBLANK($E574),0,$F574*VLOOKUP($E574,'INFO_Materials recyclability'!$I$6:$M$14,4,0))</f>
        <v>0</v>
      </c>
      <c r="Y574" s="62">
        <f>$J574+$K574+$L574+$M574+$N574+$O574+$P574+$Q574+$R574+IF(ISBLANK($E574),0,$F574*(1-VLOOKUP($E574,'INFO_Materials recyclability'!$I$6:$M$14,4,0)))</f>
        <v>0</v>
      </c>
      <c r="Z574" s="62">
        <f>$G574+$H574+$I574+$J574+IF(ISBLANK($E574),0,$F574*VLOOKUP($E574,'INFO_Materials recyclability'!$I$6:$M$14,5,0))</f>
        <v>0</v>
      </c>
      <c r="AA574" s="62">
        <f>$K574+$L574+$M574+$N574+$O574+$P574+$Q574+$R574+IF(ISBLANK($E574),0,$F574*(1-VLOOKUP($E574,'INFO_Materials recyclability'!$I$6:$M$14,5,0)))</f>
        <v>0</v>
      </c>
    </row>
    <row r="575" spans="2:27" x14ac:dyDescent="0.35">
      <c r="B575" s="5"/>
      <c r="C575" s="5"/>
      <c r="D575" s="26"/>
      <c r="E575" s="51"/>
      <c r="F575" s="53"/>
      <c r="G575" s="49"/>
      <c r="H575" s="49"/>
      <c r="I575" s="49"/>
      <c r="J575" s="49"/>
      <c r="K575" s="49"/>
      <c r="L575" s="49"/>
      <c r="M575" s="49"/>
      <c r="N575" s="49"/>
      <c r="O575" s="49"/>
      <c r="P575" s="56"/>
      <c r="Q575" s="70"/>
      <c r="R575" s="61"/>
      <c r="T575" s="62">
        <f>$G575+$H575+$L575+IF(ISBLANK($E575),0,$F575*VLOOKUP($E575,'INFO_Materials recyclability'!$I$6:$M$14,2,0))</f>
        <v>0</v>
      </c>
      <c r="U575" s="62">
        <f>$I575+$J575+$K575+$M575+$N575+$O575+$P575+$Q575+$R575+IF(ISBLANK($E575),0,$F575*(1-VLOOKUP($E575,'INFO_Materials recyclability'!$I$6:$M$14,2,0)))</f>
        <v>0</v>
      </c>
      <c r="V575" s="62">
        <f>$G575+$H575+$K575+IF(ISBLANK($E575),0,$F575*VLOOKUP($E575,'INFO_Materials recyclability'!$I$6:$M$14,3,0))</f>
        <v>0</v>
      </c>
      <c r="W575" s="62">
        <f>$I575+$J575+$L575+$M575+$N575+$O575+$P575+$Q575+$R575+IF(ISBLANK($E575),0,$F575*(1-VLOOKUP($E575,'INFO_Materials recyclability'!$I$6:$M$14,3,0)))</f>
        <v>0</v>
      </c>
      <c r="X575" s="62">
        <f>$G575+$H575+$I575+IF(ISBLANK($E575),0,$F575*VLOOKUP($E575,'INFO_Materials recyclability'!$I$6:$M$14,4,0))</f>
        <v>0</v>
      </c>
      <c r="Y575" s="62">
        <f>$J575+$K575+$L575+$M575+$N575+$O575+$P575+$Q575+$R575+IF(ISBLANK($E575),0,$F575*(1-VLOOKUP($E575,'INFO_Materials recyclability'!$I$6:$M$14,4,0)))</f>
        <v>0</v>
      </c>
      <c r="Z575" s="62">
        <f>$G575+$H575+$I575+$J575+IF(ISBLANK($E575),0,$F575*VLOOKUP($E575,'INFO_Materials recyclability'!$I$6:$M$14,5,0))</f>
        <v>0</v>
      </c>
      <c r="AA575" s="62">
        <f>$K575+$L575+$M575+$N575+$O575+$P575+$Q575+$R575+IF(ISBLANK($E575),0,$F575*(1-VLOOKUP($E575,'INFO_Materials recyclability'!$I$6:$M$14,5,0)))</f>
        <v>0</v>
      </c>
    </row>
    <row r="576" spans="2:27" x14ac:dyDescent="0.35">
      <c r="B576" s="5"/>
      <c r="C576" s="5"/>
      <c r="D576" s="26"/>
      <c r="E576" s="51"/>
      <c r="F576" s="53"/>
      <c r="G576" s="49"/>
      <c r="H576" s="49"/>
      <c r="I576" s="49"/>
      <c r="J576" s="49"/>
      <c r="K576" s="49"/>
      <c r="L576" s="49"/>
      <c r="M576" s="49"/>
      <c r="N576" s="49"/>
      <c r="O576" s="49"/>
      <c r="P576" s="56"/>
      <c r="Q576" s="70"/>
      <c r="R576" s="61"/>
      <c r="T576" s="62">
        <f>$G576+$H576+$L576+IF(ISBLANK($E576),0,$F576*VLOOKUP($E576,'INFO_Materials recyclability'!$I$6:$M$14,2,0))</f>
        <v>0</v>
      </c>
      <c r="U576" s="62">
        <f>$I576+$J576+$K576+$M576+$N576+$O576+$P576+$Q576+$R576+IF(ISBLANK($E576),0,$F576*(1-VLOOKUP($E576,'INFO_Materials recyclability'!$I$6:$M$14,2,0)))</f>
        <v>0</v>
      </c>
      <c r="V576" s="62">
        <f>$G576+$H576+$K576+IF(ISBLANK($E576),0,$F576*VLOOKUP($E576,'INFO_Materials recyclability'!$I$6:$M$14,3,0))</f>
        <v>0</v>
      </c>
      <c r="W576" s="62">
        <f>$I576+$J576+$L576+$M576+$N576+$O576+$P576+$Q576+$R576+IF(ISBLANK($E576),0,$F576*(1-VLOOKUP($E576,'INFO_Materials recyclability'!$I$6:$M$14,3,0)))</f>
        <v>0</v>
      </c>
      <c r="X576" s="62">
        <f>$G576+$H576+$I576+IF(ISBLANK($E576),0,$F576*VLOOKUP($E576,'INFO_Materials recyclability'!$I$6:$M$14,4,0))</f>
        <v>0</v>
      </c>
      <c r="Y576" s="62">
        <f>$J576+$K576+$L576+$M576+$N576+$O576+$P576+$Q576+$R576+IF(ISBLANK($E576),0,$F576*(1-VLOOKUP($E576,'INFO_Materials recyclability'!$I$6:$M$14,4,0)))</f>
        <v>0</v>
      </c>
      <c r="Z576" s="62">
        <f>$G576+$H576+$I576+$J576+IF(ISBLANK($E576),0,$F576*VLOOKUP($E576,'INFO_Materials recyclability'!$I$6:$M$14,5,0))</f>
        <v>0</v>
      </c>
      <c r="AA576" s="62">
        <f>$K576+$L576+$M576+$N576+$O576+$P576+$Q576+$R576+IF(ISBLANK($E576),0,$F576*(1-VLOOKUP($E576,'INFO_Materials recyclability'!$I$6:$M$14,5,0)))</f>
        <v>0</v>
      </c>
    </row>
    <row r="577" spans="2:27" x14ac:dyDescent="0.35">
      <c r="B577" s="5"/>
      <c r="C577" s="5"/>
      <c r="D577" s="26"/>
      <c r="E577" s="51"/>
      <c r="F577" s="53"/>
      <c r="G577" s="49"/>
      <c r="H577" s="49"/>
      <c r="I577" s="49"/>
      <c r="J577" s="49"/>
      <c r="K577" s="49"/>
      <c r="L577" s="49"/>
      <c r="M577" s="49"/>
      <c r="N577" s="49"/>
      <c r="O577" s="49"/>
      <c r="P577" s="56"/>
      <c r="Q577" s="70"/>
      <c r="R577" s="61"/>
      <c r="T577" s="62">
        <f>$G577+$H577+$L577+IF(ISBLANK($E577),0,$F577*VLOOKUP($E577,'INFO_Materials recyclability'!$I$6:$M$14,2,0))</f>
        <v>0</v>
      </c>
      <c r="U577" s="62">
        <f>$I577+$J577+$K577+$M577+$N577+$O577+$P577+$Q577+$R577+IF(ISBLANK($E577),0,$F577*(1-VLOOKUP($E577,'INFO_Materials recyclability'!$I$6:$M$14,2,0)))</f>
        <v>0</v>
      </c>
      <c r="V577" s="62">
        <f>$G577+$H577+$K577+IF(ISBLANK($E577),0,$F577*VLOOKUP($E577,'INFO_Materials recyclability'!$I$6:$M$14,3,0))</f>
        <v>0</v>
      </c>
      <c r="W577" s="62">
        <f>$I577+$J577+$L577+$M577+$N577+$O577+$P577+$Q577+$R577+IF(ISBLANK($E577),0,$F577*(1-VLOOKUP($E577,'INFO_Materials recyclability'!$I$6:$M$14,3,0)))</f>
        <v>0</v>
      </c>
      <c r="X577" s="62">
        <f>$G577+$H577+$I577+IF(ISBLANK($E577),0,$F577*VLOOKUP($E577,'INFO_Materials recyclability'!$I$6:$M$14,4,0))</f>
        <v>0</v>
      </c>
      <c r="Y577" s="62">
        <f>$J577+$K577+$L577+$M577+$N577+$O577+$P577+$Q577+$R577+IF(ISBLANK($E577),0,$F577*(1-VLOOKUP($E577,'INFO_Materials recyclability'!$I$6:$M$14,4,0)))</f>
        <v>0</v>
      </c>
      <c r="Z577" s="62">
        <f>$G577+$H577+$I577+$J577+IF(ISBLANK($E577),0,$F577*VLOOKUP($E577,'INFO_Materials recyclability'!$I$6:$M$14,5,0))</f>
        <v>0</v>
      </c>
      <c r="AA577" s="62">
        <f>$K577+$L577+$M577+$N577+$O577+$P577+$Q577+$R577+IF(ISBLANK($E577),0,$F577*(1-VLOOKUP($E577,'INFO_Materials recyclability'!$I$6:$M$14,5,0)))</f>
        <v>0</v>
      </c>
    </row>
    <row r="578" spans="2:27" x14ac:dyDescent="0.35">
      <c r="B578" s="5"/>
      <c r="C578" s="5"/>
      <c r="D578" s="26"/>
      <c r="E578" s="51"/>
      <c r="F578" s="53"/>
      <c r="G578" s="49"/>
      <c r="H578" s="49"/>
      <c r="I578" s="49"/>
      <c r="J578" s="49"/>
      <c r="K578" s="49"/>
      <c r="L578" s="49"/>
      <c r="M578" s="49"/>
      <c r="N578" s="49"/>
      <c r="O578" s="49"/>
      <c r="P578" s="56"/>
      <c r="Q578" s="70"/>
      <c r="R578" s="61"/>
      <c r="T578" s="62">
        <f>$G578+$H578+$L578+IF(ISBLANK($E578),0,$F578*VLOOKUP($E578,'INFO_Materials recyclability'!$I$6:$M$14,2,0))</f>
        <v>0</v>
      </c>
      <c r="U578" s="62">
        <f>$I578+$J578+$K578+$M578+$N578+$O578+$P578+$Q578+$R578+IF(ISBLANK($E578),0,$F578*(1-VLOOKUP($E578,'INFO_Materials recyclability'!$I$6:$M$14,2,0)))</f>
        <v>0</v>
      </c>
      <c r="V578" s="62">
        <f>$G578+$H578+$K578+IF(ISBLANK($E578),0,$F578*VLOOKUP($E578,'INFO_Materials recyclability'!$I$6:$M$14,3,0))</f>
        <v>0</v>
      </c>
      <c r="W578" s="62">
        <f>$I578+$J578+$L578+$M578+$N578+$O578+$P578+$Q578+$R578+IF(ISBLANK($E578),0,$F578*(1-VLOOKUP($E578,'INFO_Materials recyclability'!$I$6:$M$14,3,0)))</f>
        <v>0</v>
      </c>
      <c r="X578" s="62">
        <f>$G578+$H578+$I578+IF(ISBLANK($E578),0,$F578*VLOOKUP($E578,'INFO_Materials recyclability'!$I$6:$M$14,4,0))</f>
        <v>0</v>
      </c>
      <c r="Y578" s="62">
        <f>$J578+$K578+$L578+$M578+$N578+$O578+$P578+$Q578+$R578+IF(ISBLANK($E578),0,$F578*(1-VLOOKUP($E578,'INFO_Materials recyclability'!$I$6:$M$14,4,0)))</f>
        <v>0</v>
      </c>
      <c r="Z578" s="62">
        <f>$G578+$H578+$I578+$J578+IF(ISBLANK($E578),0,$F578*VLOOKUP($E578,'INFO_Materials recyclability'!$I$6:$M$14,5,0))</f>
        <v>0</v>
      </c>
      <c r="AA578" s="62">
        <f>$K578+$L578+$M578+$N578+$O578+$P578+$Q578+$R578+IF(ISBLANK($E578),0,$F578*(1-VLOOKUP($E578,'INFO_Materials recyclability'!$I$6:$M$14,5,0)))</f>
        <v>0</v>
      </c>
    </row>
    <row r="579" spans="2:27" x14ac:dyDescent="0.35">
      <c r="B579" s="5"/>
      <c r="C579" s="5"/>
      <c r="D579" s="26"/>
      <c r="E579" s="51"/>
      <c r="F579" s="53"/>
      <c r="G579" s="49"/>
      <c r="H579" s="49"/>
      <c r="I579" s="49"/>
      <c r="J579" s="49"/>
      <c r="K579" s="49"/>
      <c r="L579" s="49"/>
      <c r="M579" s="49"/>
      <c r="N579" s="49"/>
      <c r="O579" s="49"/>
      <c r="P579" s="56"/>
      <c r="Q579" s="70"/>
      <c r="R579" s="61"/>
      <c r="T579" s="62">
        <f>$G579+$H579+$L579+IF(ISBLANK($E579),0,$F579*VLOOKUP($E579,'INFO_Materials recyclability'!$I$6:$M$14,2,0))</f>
        <v>0</v>
      </c>
      <c r="U579" s="62">
        <f>$I579+$J579+$K579+$M579+$N579+$O579+$P579+$Q579+$R579+IF(ISBLANK($E579),0,$F579*(1-VLOOKUP($E579,'INFO_Materials recyclability'!$I$6:$M$14,2,0)))</f>
        <v>0</v>
      </c>
      <c r="V579" s="62">
        <f>$G579+$H579+$K579+IF(ISBLANK($E579),0,$F579*VLOOKUP($E579,'INFO_Materials recyclability'!$I$6:$M$14,3,0))</f>
        <v>0</v>
      </c>
      <c r="W579" s="62">
        <f>$I579+$J579+$L579+$M579+$N579+$O579+$P579+$Q579+$R579+IF(ISBLANK($E579),0,$F579*(1-VLOOKUP($E579,'INFO_Materials recyclability'!$I$6:$M$14,3,0)))</f>
        <v>0</v>
      </c>
      <c r="X579" s="62">
        <f>$G579+$H579+$I579+IF(ISBLANK($E579),0,$F579*VLOOKUP($E579,'INFO_Materials recyclability'!$I$6:$M$14,4,0))</f>
        <v>0</v>
      </c>
      <c r="Y579" s="62">
        <f>$J579+$K579+$L579+$M579+$N579+$O579+$P579+$Q579+$R579+IF(ISBLANK($E579),0,$F579*(1-VLOOKUP($E579,'INFO_Materials recyclability'!$I$6:$M$14,4,0)))</f>
        <v>0</v>
      </c>
      <c r="Z579" s="62">
        <f>$G579+$H579+$I579+$J579+IF(ISBLANK($E579),0,$F579*VLOOKUP($E579,'INFO_Materials recyclability'!$I$6:$M$14,5,0))</f>
        <v>0</v>
      </c>
      <c r="AA579" s="62">
        <f>$K579+$L579+$M579+$N579+$O579+$P579+$Q579+$R579+IF(ISBLANK($E579),0,$F579*(1-VLOOKUP($E579,'INFO_Materials recyclability'!$I$6:$M$14,5,0)))</f>
        <v>0</v>
      </c>
    </row>
    <row r="580" spans="2:27" x14ac:dyDescent="0.35">
      <c r="B580" s="5"/>
      <c r="C580" s="5"/>
      <c r="D580" s="26"/>
      <c r="E580" s="51"/>
      <c r="F580" s="53"/>
      <c r="G580" s="49"/>
      <c r="H580" s="49"/>
      <c r="I580" s="49"/>
      <c r="J580" s="49"/>
      <c r="K580" s="49"/>
      <c r="L580" s="49"/>
      <c r="M580" s="49"/>
      <c r="N580" s="49"/>
      <c r="O580" s="49"/>
      <c r="P580" s="56"/>
      <c r="Q580" s="70"/>
      <c r="R580" s="61"/>
      <c r="T580" s="62">
        <f>$G580+$H580+$L580+IF(ISBLANK($E580),0,$F580*VLOOKUP($E580,'INFO_Materials recyclability'!$I$6:$M$14,2,0))</f>
        <v>0</v>
      </c>
      <c r="U580" s="62">
        <f>$I580+$J580+$K580+$M580+$N580+$O580+$P580+$Q580+$R580+IF(ISBLANK($E580),0,$F580*(1-VLOOKUP($E580,'INFO_Materials recyclability'!$I$6:$M$14,2,0)))</f>
        <v>0</v>
      </c>
      <c r="V580" s="62">
        <f>$G580+$H580+$K580+IF(ISBLANK($E580),0,$F580*VLOOKUP($E580,'INFO_Materials recyclability'!$I$6:$M$14,3,0))</f>
        <v>0</v>
      </c>
      <c r="W580" s="62">
        <f>$I580+$J580+$L580+$M580+$N580+$O580+$P580+$Q580+$R580+IF(ISBLANK($E580),0,$F580*(1-VLOOKUP($E580,'INFO_Materials recyclability'!$I$6:$M$14,3,0)))</f>
        <v>0</v>
      </c>
      <c r="X580" s="62">
        <f>$G580+$H580+$I580+IF(ISBLANK($E580),0,$F580*VLOOKUP($E580,'INFO_Materials recyclability'!$I$6:$M$14,4,0))</f>
        <v>0</v>
      </c>
      <c r="Y580" s="62">
        <f>$J580+$K580+$L580+$M580+$N580+$O580+$P580+$Q580+$R580+IF(ISBLANK($E580),0,$F580*(1-VLOOKUP($E580,'INFO_Materials recyclability'!$I$6:$M$14,4,0)))</f>
        <v>0</v>
      </c>
      <c r="Z580" s="62">
        <f>$G580+$H580+$I580+$J580+IF(ISBLANK($E580),0,$F580*VLOOKUP($E580,'INFO_Materials recyclability'!$I$6:$M$14,5,0))</f>
        <v>0</v>
      </c>
      <c r="AA580" s="62">
        <f>$K580+$L580+$M580+$N580+$O580+$P580+$Q580+$R580+IF(ISBLANK($E580),0,$F580*(1-VLOOKUP($E580,'INFO_Materials recyclability'!$I$6:$M$14,5,0)))</f>
        <v>0</v>
      </c>
    </row>
    <row r="581" spans="2:27" x14ac:dyDescent="0.35">
      <c r="B581" s="5"/>
      <c r="C581" s="5"/>
      <c r="D581" s="26"/>
      <c r="E581" s="51"/>
      <c r="F581" s="53"/>
      <c r="G581" s="49"/>
      <c r="H581" s="49"/>
      <c r="I581" s="49"/>
      <c r="J581" s="49"/>
      <c r="K581" s="49"/>
      <c r="L581" s="49"/>
      <c r="M581" s="49"/>
      <c r="N581" s="49"/>
      <c r="O581" s="49"/>
      <c r="P581" s="56"/>
      <c r="Q581" s="70"/>
      <c r="R581" s="61"/>
      <c r="T581" s="62">
        <f>$G581+$H581+$L581+IF(ISBLANK($E581),0,$F581*VLOOKUP($E581,'INFO_Materials recyclability'!$I$6:$M$14,2,0))</f>
        <v>0</v>
      </c>
      <c r="U581" s="62">
        <f>$I581+$J581+$K581+$M581+$N581+$O581+$P581+$Q581+$R581+IF(ISBLANK($E581),0,$F581*(1-VLOOKUP($E581,'INFO_Materials recyclability'!$I$6:$M$14,2,0)))</f>
        <v>0</v>
      </c>
      <c r="V581" s="62">
        <f>$G581+$H581+$K581+IF(ISBLANK($E581),0,$F581*VLOOKUP($E581,'INFO_Materials recyclability'!$I$6:$M$14,3,0))</f>
        <v>0</v>
      </c>
      <c r="W581" s="62">
        <f>$I581+$J581+$L581+$M581+$N581+$O581+$P581+$Q581+$R581+IF(ISBLANK($E581),0,$F581*(1-VLOOKUP($E581,'INFO_Materials recyclability'!$I$6:$M$14,3,0)))</f>
        <v>0</v>
      </c>
      <c r="X581" s="62">
        <f>$G581+$H581+$I581+IF(ISBLANK($E581),0,$F581*VLOOKUP($E581,'INFO_Materials recyclability'!$I$6:$M$14,4,0))</f>
        <v>0</v>
      </c>
      <c r="Y581" s="62">
        <f>$J581+$K581+$L581+$M581+$N581+$O581+$P581+$Q581+$R581+IF(ISBLANK($E581),0,$F581*(1-VLOOKUP($E581,'INFO_Materials recyclability'!$I$6:$M$14,4,0)))</f>
        <v>0</v>
      </c>
      <c r="Z581" s="62">
        <f>$G581+$H581+$I581+$J581+IF(ISBLANK($E581),0,$F581*VLOOKUP($E581,'INFO_Materials recyclability'!$I$6:$M$14,5,0))</f>
        <v>0</v>
      </c>
      <c r="AA581" s="62">
        <f>$K581+$L581+$M581+$N581+$O581+$P581+$Q581+$R581+IF(ISBLANK($E581),0,$F581*(1-VLOOKUP($E581,'INFO_Materials recyclability'!$I$6:$M$14,5,0)))</f>
        <v>0</v>
      </c>
    </row>
    <row r="582" spans="2:27" x14ac:dyDescent="0.35">
      <c r="B582" s="5"/>
      <c r="C582" s="5"/>
      <c r="D582" s="26"/>
      <c r="E582" s="51"/>
      <c r="F582" s="53"/>
      <c r="G582" s="49"/>
      <c r="H582" s="49"/>
      <c r="I582" s="49"/>
      <c r="J582" s="49"/>
      <c r="K582" s="49"/>
      <c r="L582" s="49"/>
      <c r="M582" s="49"/>
      <c r="N582" s="49"/>
      <c r="O582" s="49"/>
      <c r="P582" s="56"/>
      <c r="Q582" s="70"/>
      <c r="R582" s="61"/>
      <c r="T582" s="62">
        <f>$G582+$H582+$L582+IF(ISBLANK($E582),0,$F582*VLOOKUP($E582,'INFO_Materials recyclability'!$I$6:$M$14,2,0))</f>
        <v>0</v>
      </c>
      <c r="U582" s="62">
        <f>$I582+$J582+$K582+$M582+$N582+$O582+$P582+$Q582+$R582+IF(ISBLANK($E582),0,$F582*(1-VLOOKUP($E582,'INFO_Materials recyclability'!$I$6:$M$14,2,0)))</f>
        <v>0</v>
      </c>
      <c r="V582" s="62">
        <f>$G582+$H582+$K582+IF(ISBLANK($E582),0,$F582*VLOOKUP($E582,'INFO_Materials recyclability'!$I$6:$M$14,3,0))</f>
        <v>0</v>
      </c>
      <c r="W582" s="62">
        <f>$I582+$J582+$L582+$M582+$N582+$O582+$P582+$Q582+$R582+IF(ISBLANK($E582),0,$F582*(1-VLOOKUP($E582,'INFO_Materials recyclability'!$I$6:$M$14,3,0)))</f>
        <v>0</v>
      </c>
      <c r="X582" s="62">
        <f>$G582+$H582+$I582+IF(ISBLANK($E582),0,$F582*VLOOKUP($E582,'INFO_Materials recyclability'!$I$6:$M$14,4,0))</f>
        <v>0</v>
      </c>
      <c r="Y582" s="62">
        <f>$J582+$K582+$L582+$M582+$N582+$O582+$P582+$Q582+$R582+IF(ISBLANK($E582),0,$F582*(1-VLOOKUP($E582,'INFO_Materials recyclability'!$I$6:$M$14,4,0)))</f>
        <v>0</v>
      </c>
      <c r="Z582" s="62">
        <f>$G582+$H582+$I582+$J582+IF(ISBLANK($E582),0,$F582*VLOOKUP($E582,'INFO_Materials recyclability'!$I$6:$M$14,5,0))</f>
        <v>0</v>
      </c>
      <c r="AA582" s="62">
        <f>$K582+$L582+$M582+$N582+$O582+$P582+$Q582+$R582+IF(ISBLANK($E582),0,$F582*(1-VLOOKUP($E582,'INFO_Materials recyclability'!$I$6:$M$14,5,0)))</f>
        <v>0</v>
      </c>
    </row>
    <row r="583" spans="2:27" x14ac:dyDescent="0.35">
      <c r="B583" s="5"/>
      <c r="C583" s="5"/>
      <c r="D583" s="26"/>
      <c r="E583" s="51"/>
      <c r="F583" s="53"/>
      <c r="G583" s="49"/>
      <c r="H583" s="49"/>
      <c r="I583" s="49"/>
      <c r="J583" s="49"/>
      <c r="K583" s="49"/>
      <c r="L583" s="49"/>
      <c r="M583" s="49"/>
      <c r="N583" s="49"/>
      <c r="O583" s="49"/>
      <c r="P583" s="56"/>
      <c r="Q583" s="70"/>
      <c r="R583" s="61"/>
      <c r="T583" s="62">
        <f>$G583+$H583+$L583+IF(ISBLANK($E583),0,$F583*VLOOKUP($E583,'INFO_Materials recyclability'!$I$6:$M$14,2,0))</f>
        <v>0</v>
      </c>
      <c r="U583" s="62">
        <f>$I583+$J583+$K583+$M583+$N583+$O583+$P583+$Q583+$R583+IF(ISBLANK($E583),0,$F583*(1-VLOOKUP($E583,'INFO_Materials recyclability'!$I$6:$M$14,2,0)))</f>
        <v>0</v>
      </c>
      <c r="V583" s="62">
        <f>$G583+$H583+$K583+IF(ISBLANK($E583),0,$F583*VLOOKUP($E583,'INFO_Materials recyclability'!$I$6:$M$14,3,0))</f>
        <v>0</v>
      </c>
      <c r="W583" s="62">
        <f>$I583+$J583+$L583+$M583+$N583+$O583+$P583+$Q583+$R583+IF(ISBLANK($E583),0,$F583*(1-VLOOKUP($E583,'INFO_Materials recyclability'!$I$6:$M$14,3,0)))</f>
        <v>0</v>
      </c>
      <c r="X583" s="62">
        <f>$G583+$H583+$I583+IF(ISBLANK($E583),0,$F583*VLOOKUP($E583,'INFO_Materials recyclability'!$I$6:$M$14,4,0))</f>
        <v>0</v>
      </c>
      <c r="Y583" s="62">
        <f>$J583+$K583+$L583+$M583+$N583+$O583+$P583+$Q583+$R583+IF(ISBLANK($E583),0,$F583*(1-VLOOKUP($E583,'INFO_Materials recyclability'!$I$6:$M$14,4,0)))</f>
        <v>0</v>
      </c>
      <c r="Z583" s="62">
        <f>$G583+$H583+$I583+$J583+IF(ISBLANK($E583),0,$F583*VLOOKUP($E583,'INFO_Materials recyclability'!$I$6:$M$14,5,0))</f>
        <v>0</v>
      </c>
      <c r="AA583" s="62">
        <f>$K583+$L583+$M583+$N583+$O583+$P583+$Q583+$R583+IF(ISBLANK($E583),0,$F583*(1-VLOOKUP($E583,'INFO_Materials recyclability'!$I$6:$M$14,5,0)))</f>
        <v>0</v>
      </c>
    </row>
    <row r="584" spans="2:27" x14ac:dyDescent="0.35">
      <c r="B584" s="5"/>
      <c r="C584" s="5"/>
      <c r="D584" s="26"/>
      <c r="E584" s="51"/>
      <c r="F584" s="53"/>
      <c r="G584" s="49"/>
      <c r="H584" s="49"/>
      <c r="I584" s="49"/>
      <c r="J584" s="49"/>
      <c r="K584" s="49"/>
      <c r="L584" s="49"/>
      <c r="M584" s="49"/>
      <c r="N584" s="49"/>
      <c r="O584" s="49"/>
      <c r="P584" s="56"/>
      <c r="Q584" s="70"/>
      <c r="R584" s="61"/>
      <c r="T584" s="62">
        <f>$G584+$H584+$L584+IF(ISBLANK($E584),0,$F584*VLOOKUP($E584,'INFO_Materials recyclability'!$I$6:$M$14,2,0))</f>
        <v>0</v>
      </c>
      <c r="U584" s="62">
        <f>$I584+$J584+$K584+$M584+$N584+$O584+$P584+$Q584+$R584+IF(ISBLANK($E584),0,$F584*(1-VLOOKUP($E584,'INFO_Materials recyclability'!$I$6:$M$14,2,0)))</f>
        <v>0</v>
      </c>
      <c r="V584" s="62">
        <f>$G584+$H584+$K584+IF(ISBLANK($E584),0,$F584*VLOOKUP($E584,'INFO_Materials recyclability'!$I$6:$M$14,3,0))</f>
        <v>0</v>
      </c>
      <c r="W584" s="62">
        <f>$I584+$J584+$L584+$M584+$N584+$O584+$P584+$Q584+$R584+IF(ISBLANK($E584),0,$F584*(1-VLOOKUP($E584,'INFO_Materials recyclability'!$I$6:$M$14,3,0)))</f>
        <v>0</v>
      </c>
      <c r="X584" s="62">
        <f>$G584+$H584+$I584+IF(ISBLANK($E584),0,$F584*VLOOKUP($E584,'INFO_Materials recyclability'!$I$6:$M$14,4,0))</f>
        <v>0</v>
      </c>
      <c r="Y584" s="62">
        <f>$J584+$K584+$L584+$M584+$N584+$O584+$P584+$Q584+$R584+IF(ISBLANK($E584),0,$F584*(1-VLOOKUP($E584,'INFO_Materials recyclability'!$I$6:$M$14,4,0)))</f>
        <v>0</v>
      </c>
      <c r="Z584" s="62">
        <f>$G584+$H584+$I584+$J584+IF(ISBLANK($E584),0,$F584*VLOOKUP($E584,'INFO_Materials recyclability'!$I$6:$M$14,5,0))</f>
        <v>0</v>
      </c>
      <c r="AA584" s="62">
        <f>$K584+$L584+$M584+$N584+$O584+$P584+$Q584+$R584+IF(ISBLANK($E584),0,$F584*(1-VLOOKUP($E584,'INFO_Materials recyclability'!$I$6:$M$14,5,0)))</f>
        <v>0</v>
      </c>
    </row>
    <row r="585" spans="2:27" x14ac:dyDescent="0.35">
      <c r="B585" s="5"/>
      <c r="C585" s="5"/>
      <c r="D585" s="26"/>
      <c r="E585" s="51"/>
      <c r="F585" s="53"/>
      <c r="G585" s="49"/>
      <c r="H585" s="49"/>
      <c r="I585" s="49"/>
      <c r="J585" s="49"/>
      <c r="K585" s="49"/>
      <c r="L585" s="49"/>
      <c r="M585" s="49"/>
      <c r="N585" s="49"/>
      <c r="O585" s="49"/>
      <c r="P585" s="56"/>
      <c r="Q585" s="70"/>
      <c r="R585" s="61"/>
      <c r="T585" s="62">
        <f>$G585+$H585+$L585+IF(ISBLANK($E585),0,$F585*VLOOKUP($E585,'INFO_Materials recyclability'!$I$6:$M$14,2,0))</f>
        <v>0</v>
      </c>
      <c r="U585" s="62">
        <f>$I585+$J585+$K585+$M585+$N585+$O585+$P585+$Q585+$R585+IF(ISBLANK($E585),0,$F585*(1-VLOOKUP($E585,'INFO_Materials recyclability'!$I$6:$M$14,2,0)))</f>
        <v>0</v>
      </c>
      <c r="V585" s="62">
        <f>$G585+$H585+$K585+IF(ISBLANK($E585),0,$F585*VLOOKUP($E585,'INFO_Materials recyclability'!$I$6:$M$14,3,0))</f>
        <v>0</v>
      </c>
      <c r="W585" s="62">
        <f>$I585+$J585+$L585+$M585+$N585+$O585+$P585+$Q585+$R585+IF(ISBLANK($E585),0,$F585*(1-VLOOKUP($E585,'INFO_Materials recyclability'!$I$6:$M$14,3,0)))</f>
        <v>0</v>
      </c>
      <c r="X585" s="62">
        <f>$G585+$H585+$I585+IF(ISBLANK($E585),0,$F585*VLOOKUP($E585,'INFO_Materials recyclability'!$I$6:$M$14,4,0))</f>
        <v>0</v>
      </c>
      <c r="Y585" s="62">
        <f>$J585+$K585+$L585+$M585+$N585+$O585+$P585+$Q585+$R585+IF(ISBLANK($E585),0,$F585*(1-VLOOKUP($E585,'INFO_Materials recyclability'!$I$6:$M$14,4,0)))</f>
        <v>0</v>
      </c>
      <c r="Z585" s="62">
        <f>$G585+$H585+$I585+$J585+IF(ISBLANK($E585),0,$F585*VLOOKUP($E585,'INFO_Materials recyclability'!$I$6:$M$14,5,0))</f>
        <v>0</v>
      </c>
      <c r="AA585" s="62">
        <f>$K585+$L585+$M585+$N585+$O585+$P585+$Q585+$R585+IF(ISBLANK($E585),0,$F585*(1-VLOOKUP($E585,'INFO_Materials recyclability'!$I$6:$M$14,5,0)))</f>
        <v>0</v>
      </c>
    </row>
    <row r="586" spans="2:27" x14ac:dyDescent="0.35">
      <c r="B586" s="5"/>
      <c r="C586" s="5"/>
      <c r="D586" s="26"/>
      <c r="E586" s="51"/>
      <c r="F586" s="53"/>
      <c r="G586" s="49"/>
      <c r="H586" s="49"/>
      <c r="I586" s="49"/>
      <c r="J586" s="49"/>
      <c r="K586" s="49"/>
      <c r="L586" s="49"/>
      <c r="M586" s="49"/>
      <c r="N586" s="49"/>
      <c r="O586" s="49"/>
      <c r="P586" s="56"/>
      <c r="Q586" s="70"/>
      <c r="R586" s="61"/>
      <c r="T586" s="62">
        <f>$G586+$H586+$L586+IF(ISBLANK($E586),0,$F586*VLOOKUP($E586,'INFO_Materials recyclability'!$I$6:$M$14,2,0))</f>
        <v>0</v>
      </c>
      <c r="U586" s="62">
        <f>$I586+$J586+$K586+$M586+$N586+$O586+$P586+$Q586+$R586+IF(ISBLANK($E586),0,$F586*(1-VLOOKUP($E586,'INFO_Materials recyclability'!$I$6:$M$14,2,0)))</f>
        <v>0</v>
      </c>
      <c r="V586" s="62">
        <f>$G586+$H586+$K586+IF(ISBLANK($E586),0,$F586*VLOOKUP($E586,'INFO_Materials recyclability'!$I$6:$M$14,3,0))</f>
        <v>0</v>
      </c>
      <c r="W586" s="62">
        <f>$I586+$J586+$L586+$M586+$N586+$O586+$P586+$Q586+$R586+IF(ISBLANK($E586),0,$F586*(1-VLOOKUP($E586,'INFO_Materials recyclability'!$I$6:$M$14,3,0)))</f>
        <v>0</v>
      </c>
      <c r="X586" s="62">
        <f>$G586+$H586+$I586+IF(ISBLANK($E586),0,$F586*VLOOKUP($E586,'INFO_Materials recyclability'!$I$6:$M$14,4,0))</f>
        <v>0</v>
      </c>
      <c r="Y586" s="62">
        <f>$J586+$K586+$L586+$M586+$N586+$O586+$P586+$Q586+$R586+IF(ISBLANK($E586),0,$F586*(1-VLOOKUP($E586,'INFO_Materials recyclability'!$I$6:$M$14,4,0)))</f>
        <v>0</v>
      </c>
      <c r="Z586" s="62">
        <f>$G586+$H586+$I586+$J586+IF(ISBLANK($E586),0,$F586*VLOOKUP($E586,'INFO_Materials recyclability'!$I$6:$M$14,5,0))</f>
        <v>0</v>
      </c>
      <c r="AA586" s="62">
        <f>$K586+$L586+$M586+$N586+$O586+$P586+$Q586+$R586+IF(ISBLANK($E586),0,$F586*(1-VLOOKUP($E586,'INFO_Materials recyclability'!$I$6:$M$14,5,0)))</f>
        <v>0</v>
      </c>
    </row>
    <row r="587" spans="2:27" x14ac:dyDescent="0.35">
      <c r="B587" s="5"/>
      <c r="C587" s="5"/>
      <c r="D587" s="26"/>
      <c r="E587" s="51"/>
      <c r="F587" s="53"/>
      <c r="G587" s="49"/>
      <c r="H587" s="49"/>
      <c r="I587" s="49"/>
      <c r="J587" s="49"/>
      <c r="K587" s="49"/>
      <c r="L587" s="49"/>
      <c r="M587" s="49"/>
      <c r="N587" s="49"/>
      <c r="O587" s="49"/>
      <c r="P587" s="56"/>
      <c r="Q587" s="70"/>
      <c r="R587" s="61"/>
      <c r="T587" s="62">
        <f>$G587+$H587+$L587+IF(ISBLANK($E587),0,$F587*VLOOKUP($E587,'INFO_Materials recyclability'!$I$6:$M$14,2,0))</f>
        <v>0</v>
      </c>
      <c r="U587" s="62">
        <f>$I587+$J587+$K587+$M587+$N587+$O587+$P587+$Q587+$R587+IF(ISBLANK($E587),0,$F587*(1-VLOOKUP($E587,'INFO_Materials recyclability'!$I$6:$M$14,2,0)))</f>
        <v>0</v>
      </c>
      <c r="V587" s="62">
        <f>$G587+$H587+$K587+IF(ISBLANK($E587),0,$F587*VLOOKUP($E587,'INFO_Materials recyclability'!$I$6:$M$14,3,0))</f>
        <v>0</v>
      </c>
      <c r="W587" s="62">
        <f>$I587+$J587+$L587+$M587+$N587+$O587+$P587+$Q587+$R587+IF(ISBLANK($E587),0,$F587*(1-VLOOKUP($E587,'INFO_Materials recyclability'!$I$6:$M$14,3,0)))</f>
        <v>0</v>
      </c>
      <c r="X587" s="62">
        <f>$G587+$H587+$I587+IF(ISBLANK($E587),0,$F587*VLOOKUP($E587,'INFO_Materials recyclability'!$I$6:$M$14,4,0))</f>
        <v>0</v>
      </c>
      <c r="Y587" s="62">
        <f>$J587+$K587+$L587+$M587+$N587+$O587+$P587+$Q587+$R587+IF(ISBLANK($E587),0,$F587*(1-VLOOKUP($E587,'INFO_Materials recyclability'!$I$6:$M$14,4,0)))</f>
        <v>0</v>
      </c>
      <c r="Z587" s="62">
        <f>$G587+$H587+$I587+$J587+IF(ISBLANK($E587),0,$F587*VLOOKUP($E587,'INFO_Materials recyclability'!$I$6:$M$14,5,0))</f>
        <v>0</v>
      </c>
      <c r="AA587" s="62">
        <f>$K587+$L587+$M587+$N587+$O587+$P587+$Q587+$R587+IF(ISBLANK($E587),0,$F587*(1-VLOOKUP($E587,'INFO_Materials recyclability'!$I$6:$M$14,5,0)))</f>
        <v>0</v>
      </c>
    </row>
    <row r="588" spans="2:27" x14ac:dyDescent="0.35">
      <c r="B588" s="5"/>
      <c r="C588" s="5"/>
      <c r="D588" s="26"/>
      <c r="E588" s="51"/>
      <c r="F588" s="53"/>
      <c r="G588" s="49"/>
      <c r="H588" s="49"/>
      <c r="I588" s="49"/>
      <c r="J588" s="49"/>
      <c r="K588" s="49"/>
      <c r="L588" s="49"/>
      <c r="M588" s="49"/>
      <c r="N588" s="49"/>
      <c r="O588" s="49"/>
      <c r="P588" s="56"/>
      <c r="Q588" s="70"/>
      <c r="R588" s="61"/>
      <c r="T588" s="62">
        <f>$G588+$H588+$L588+IF(ISBLANK($E588),0,$F588*VLOOKUP($E588,'INFO_Materials recyclability'!$I$6:$M$14,2,0))</f>
        <v>0</v>
      </c>
      <c r="U588" s="62">
        <f>$I588+$J588+$K588+$M588+$N588+$O588+$P588+$Q588+$R588+IF(ISBLANK($E588),0,$F588*(1-VLOOKUP($E588,'INFO_Materials recyclability'!$I$6:$M$14,2,0)))</f>
        <v>0</v>
      </c>
      <c r="V588" s="62">
        <f>$G588+$H588+$K588+IF(ISBLANK($E588),0,$F588*VLOOKUP($E588,'INFO_Materials recyclability'!$I$6:$M$14,3,0))</f>
        <v>0</v>
      </c>
      <c r="W588" s="62">
        <f>$I588+$J588+$L588+$M588+$N588+$O588+$P588+$Q588+$R588+IF(ISBLANK($E588),0,$F588*(1-VLOOKUP($E588,'INFO_Materials recyclability'!$I$6:$M$14,3,0)))</f>
        <v>0</v>
      </c>
      <c r="X588" s="62">
        <f>$G588+$H588+$I588+IF(ISBLANK($E588),0,$F588*VLOOKUP($E588,'INFO_Materials recyclability'!$I$6:$M$14,4,0))</f>
        <v>0</v>
      </c>
      <c r="Y588" s="62">
        <f>$J588+$K588+$L588+$M588+$N588+$O588+$P588+$Q588+$R588+IF(ISBLANK($E588),0,$F588*(1-VLOOKUP($E588,'INFO_Materials recyclability'!$I$6:$M$14,4,0)))</f>
        <v>0</v>
      </c>
      <c r="Z588" s="62">
        <f>$G588+$H588+$I588+$J588+IF(ISBLANK($E588),0,$F588*VLOOKUP($E588,'INFO_Materials recyclability'!$I$6:$M$14,5,0))</f>
        <v>0</v>
      </c>
      <c r="AA588" s="62">
        <f>$K588+$L588+$M588+$N588+$O588+$P588+$Q588+$R588+IF(ISBLANK($E588),0,$F588*(1-VLOOKUP($E588,'INFO_Materials recyclability'!$I$6:$M$14,5,0)))</f>
        <v>0</v>
      </c>
    </row>
    <row r="589" spans="2:27" x14ac:dyDescent="0.35">
      <c r="B589" s="5"/>
      <c r="C589" s="5"/>
      <c r="D589" s="26"/>
      <c r="E589" s="51"/>
      <c r="F589" s="53"/>
      <c r="G589" s="49"/>
      <c r="H589" s="49"/>
      <c r="I589" s="49"/>
      <c r="J589" s="49"/>
      <c r="K589" s="49"/>
      <c r="L589" s="49"/>
      <c r="M589" s="49"/>
      <c r="N589" s="49"/>
      <c r="O589" s="49"/>
      <c r="P589" s="56"/>
      <c r="Q589" s="70"/>
      <c r="R589" s="61"/>
      <c r="T589" s="62">
        <f>$G589+$H589+$L589+IF(ISBLANK($E589),0,$F589*VLOOKUP($E589,'INFO_Materials recyclability'!$I$6:$M$14,2,0))</f>
        <v>0</v>
      </c>
      <c r="U589" s="62">
        <f>$I589+$J589+$K589+$M589+$N589+$O589+$P589+$Q589+$R589+IF(ISBLANK($E589),0,$F589*(1-VLOOKUP($E589,'INFO_Materials recyclability'!$I$6:$M$14,2,0)))</f>
        <v>0</v>
      </c>
      <c r="V589" s="62">
        <f>$G589+$H589+$K589+IF(ISBLANK($E589),0,$F589*VLOOKUP($E589,'INFO_Materials recyclability'!$I$6:$M$14,3,0))</f>
        <v>0</v>
      </c>
      <c r="W589" s="62">
        <f>$I589+$J589+$L589+$M589+$N589+$O589+$P589+$Q589+$R589+IF(ISBLANK($E589),0,$F589*(1-VLOOKUP($E589,'INFO_Materials recyclability'!$I$6:$M$14,3,0)))</f>
        <v>0</v>
      </c>
      <c r="X589" s="62">
        <f>$G589+$H589+$I589+IF(ISBLANK($E589),0,$F589*VLOOKUP($E589,'INFO_Materials recyclability'!$I$6:$M$14,4,0))</f>
        <v>0</v>
      </c>
      <c r="Y589" s="62">
        <f>$J589+$K589+$L589+$M589+$N589+$O589+$P589+$Q589+$R589+IF(ISBLANK($E589),0,$F589*(1-VLOOKUP($E589,'INFO_Materials recyclability'!$I$6:$M$14,4,0)))</f>
        <v>0</v>
      </c>
      <c r="Z589" s="62">
        <f>$G589+$H589+$I589+$J589+IF(ISBLANK($E589),0,$F589*VLOOKUP($E589,'INFO_Materials recyclability'!$I$6:$M$14,5,0))</f>
        <v>0</v>
      </c>
      <c r="AA589" s="62">
        <f>$K589+$L589+$M589+$N589+$O589+$P589+$Q589+$R589+IF(ISBLANK($E589),0,$F589*(1-VLOOKUP($E589,'INFO_Materials recyclability'!$I$6:$M$14,5,0)))</f>
        <v>0</v>
      </c>
    </row>
    <row r="590" spans="2:27" x14ac:dyDescent="0.35">
      <c r="B590" s="5"/>
      <c r="C590" s="5"/>
      <c r="D590" s="26"/>
      <c r="E590" s="51"/>
      <c r="F590" s="53"/>
      <c r="G590" s="49"/>
      <c r="H590" s="49"/>
      <c r="I590" s="49"/>
      <c r="J590" s="49"/>
      <c r="K590" s="49"/>
      <c r="L590" s="49"/>
      <c r="M590" s="49"/>
      <c r="N590" s="49"/>
      <c r="O590" s="49"/>
      <c r="P590" s="56"/>
      <c r="Q590" s="70"/>
      <c r="R590" s="61"/>
      <c r="T590" s="62">
        <f>$G590+$H590+$L590+IF(ISBLANK($E590),0,$F590*VLOOKUP($E590,'INFO_Materials recyclability'!$I$6:$M$14,2,0))</f>
        <v>0</v>
      </c>
      <c r="U590" s="62">
        <f>$I590+$J590+$K590+$M590+$N590+$O590+$P590+$Q590+$R590+IF(ISBLANK($E590),0,$F590*(1-VLOOKUP($E590,'INFO_Materials recyclability'!$I$6:$M$14,2,0)))</f>
        <v>0</v>
      </c>
      <c r="V590" s="62">
        <f>$G590+$H590+$K590+IF(ISBLANK($E590),0,$F590*VLOOKUP($E590,'INFO_Materials recyclability'!$I$6:$M$14,3,0))</f>
        <v>0</v>
      </c>
      <c r="W590" s="62">
        <f>$I590+$J590+$L590+$M590+$N590+$O590+$P590+$Q590+$R590+IF(ISBLANK($E590),0,$F590*(1-VLOOKUP($E590,'INFO_Materials recyclability'!$I$6:$M$14,3,0)))</f>
        <v>0</v>
      </c>
      <c r="X590" s="62">
        <f>$G590+$H590+$I590+IF(ISBLANK($E590),0,$F590*VLOOKUP($E590,'INFO_Materials recyclability'!$I$6:$M$14,4,0))</f>
        <v>0</v>
      </c>
      <c r="Y590" s="62">
        <f>$J590+$K590+$L590+$M590+$N590+$O590+$P590+$Q590+$R590+IF(ISBLANK($E590),0,$F590*(1-VLOOKUP($E590,'INFO_Materials recyclability'!$I$6:$M$14,4,0)))</f>
        <v>0</v>
      </c>
      <c r="Z590" s="62">
        <f>$G590+$H590+$I590+$J590+IF(ISBLANK($E590),0,$F590*VLOOKUP($E590,'INFO_Materials recyclability'!$I$6:$M$14,5,0))</f>
        <v>0</v>
      </c>
      <c r="AA590" s="62">
        <f>$K590+$L590+$M590+$N590+$O590+$P590+$Q590+$R590+IF(ISBLANK($E590),0,$F590*(1-VLOOKUP($E590,'INFO_Materials recyclability'!$I$6:$M$14,5,0)))</f>
        <v>0</v>
      </c>
    </row>
    <row r="591" spans="2:27" x14ac:dyDescent="0.35">
      <c r="B591" s="5"/>
      <c r="C591" s="5"/>
      <c r="D591" s="26"/>
      <c r="E591" s="51"/>
      <c r="F591" s="53"/>
      <c r="G591" s="49"/>
      <c r="H591" s="49"/>
      <c r="I591" s="49"/>
      <c r="J591" s="49"/>
      <c r="K591" s="49"/>
      <c r="L591" s="49"/>
      <c r="M591" s="49"/>
      <c r="N591" s="49"/>
      <c r="O591" s="49"/>
      <c r="P591" s="56"/>
      <c r="Q591" s="70"/>
      <c r="R591" s="61"/>
      <c r="T591" s="62">
        <f>$G591+$H591+$L591+IF(ISBLANK($E591),0,$F591*VLOOKUP($E591,'INFO_Materials recyclability'!$I$6:$M$14,2,0))</f>
        <v>0</v>
      </c>
      <c r="U591" s="62">
        <f>$I591+$J591+$K591+$M591+$N591+$O591+$P591+$Q591+$R591+IF(ISBLANK($E591),0,$F591*(1-VLOOKUP($E591,'INFO_Materials recyclability'!$I$6:$M$14,2,0)))</f>
        <v>0</v>
      </c>
      <c r="V591" s="62">
        <f>$G591+$H591+$K591+IF(ISBLANK($E591),0,$F591*VLOOKUP($E591,'INFO_Materials recyclability'!$I$6:$M$14,3,0))</f>
        <v>0</v>
      </c>
      <c r="W591" s="62">
        <f>$I591+$J591+$L591+$M591+$N591+$O591+$P591+$Q591+$R591+IF(ISBLANK($E591),0,$F591*(1-VLOOKUP($E591,'INFO_Materials recyclability'!$I$6:$M$14,3,0)))</f>
        <v>0</v>
      </c>
      <c r="X591" s="62">
        <f>$G591+$H591+$I591+IF(ISBLANK($E591),0,$F591*VLOOKUP($E591,'INFO_Materials recyclability'!$I$6:$M$14,4,0))</f>
        <v>0</v>
      </c>
      <c r="Y591" s="62">
        <f>$J591+$K591+$L591+$M591+$N591+$O591+$P591+$Q591+$R591+IF(ISBLANK($E591),0,$F591*(1-VLOOKUP($E591,'INFO_Materials recyclability'!$I$6:$M$14,4,0)))</f>
        <v>0</v>
      </c>
      <c r="Z591" s="62">
        <f>$G591+$H591+$I591+$J591+IF(ISBLANK($E591),0,$F591*VLOOKUP($E591,'INFO_Materials recyclability'!$I$6:$M$14,5,0))</f>
        <v>0</v>
      </c>
      <c r="AA591" s="62">
        <f>$K591+$L591+$M591+$N591+$O591+$P591+$Q591+$R591+IF(ISBLANK($E591),0,$F591*(1-VLOOKUP($E591,'INFO_Materials recyclability'!$I$6:$M$14,5,0)))</f>
        <v>0</v>
      </c>
    </row>
    <row r="592" spans="2:27" x14ac:dyDescent="0.35">
      <c r="B592" s="5"/>
      <c r="C592" s="5"/>
      <c r="D592" s="26"/>
      <c r="E592" s="51"/>
      <c r="F592" s="53"/>
      <c r="G592" s="49"/>
      <c r="H592" s="49"/>
      <c r="I592" s="49"/>
      <c r="J592" s="49"/>
      <c r="K592" s="49"/>
      <c r="L592" s="49"/>
      <c r="M592" s="49"/>
      <c r="N592" s="49"/>
      <c r="O592" s="49"/>
      <c r="P592" s="56"/>
      <c r="Q592" s="70"/>
      <c r="R592" s="61"/>
      <c r="T592" s="62">
        <f>$G592+$H592+$L592+IF(ISBLANK($E592),0,$F592*VLOOKUP($E592,'INFO_Materials recyclability'!$I$6:$M$14,2,0))</f>
        <v>0</v>
      </c>
      <c r="U592" s="62">
        <f>$I592+$J592+$K592+$M592+$N592+$O592+$P592+$Q592+$R592+IF(ISBLANK($E592),0,$F592*(1-VLOOKUP($E592,'INFO_Materials recyclability'!$I$6:$M$14,2,0)))</f>
        <v>0</v>
      </c>
      <c r="V592" s="62">
        <f>$G592+$H592+$K592+IF(ISBLANK($E592),0,$F592*VLOOKUP($E592,'INFO_Materials recyclability'!$I$6:$M$14,3,0))</f>
        <v>0</v>
      </c>
      <c r="W592" s="62">
        <f>$I592+$J592+$L592+$M592+$N592+$O592+$P592+$Q592+$R592+IF(ISBLANK($E592),0,$F592*(1-VLOOKUP($E592,'INFO_Materials recyclability'!$I$6:$M$14,3,0)))</f>
        <v>0</v>
      </c>
      <c r="X592" s="62">
        <f>$G592+$H592+$I592+IF(ISBLANK($E592),0,$F592*VLOOKUP($E592,'INFO_Materials recyclability'!$I$6:$M$14,4,0))</f>
        <v>0</v>
      </c>
      <c r="Y592" s="62">
        <f>$J592+$K592+$L592+$M592+$N592+$O592+$P592+$Q592+$R592+IF(ISBLANK($E592),0,$F592*(1-VLOOKUP($E592,'INFO_Materials recyclability'!$I$6:$M$14,4,0)))</f>
        <v>0</v>
      </c>
      <c r="Z592" s="62">
        <f>$G592+$H592+$I592+$J592+IF(ISBLANK($E592),0,$F592*VLOOKUP($E592,'INFO_Materials recyclability'!$I$6:$M$14,5,0))</f>
        <v>0</v>
      </c>
      <c r="AA592" s="62">
        <f>$K592+$L592+$M592+$N592+$O592+$P592+$Q592+$R592+IF(ISBLANK($E592),0,$F592*(1-VLOOKUP($E592,'INFO_Materials recyclability'!$I$6:$M$14,5,0)))</f>
        <v>0</v>
      </c>
    </row>
    <row r="593" spans="2:27" x14ac:dyDescent="0.35">
      <c r="B593" s="5"/>
      <c r="C593" s="5"/>
      <c r="D593" s="26"/>
      <c r="E593" s="51"/>
      <c r="F593" s="53"/>
      <c r="G593" s="49"/>
      <c r="H593" s="49"/>
      <c r="I593" s="49"/>
      <c r="J593" s="49"/>
      <c r="K593" s="49"/>
      <c r="L593" s="49"/>
      <c r="M593" s="49"/>
      <c r="N593" s="49"/>
      <c r="O593" s="49"/>
      <c r="P593" s="56"/>
      <c r="Q593" s="70"/>
      <c r="R593" s="61"/>
      <c r="T593" s="62">
        <f>$G593+$H593+$L593+IF(ISBLANK($E593),0,$F593*VLOOKUP($E593,'INFO_Materials recyclability'!$I$6:$M$14,2,0))</f>
        <v>0</v>
      </c>
      <c r="U593" s="62">
        <f>$I593+$J593+$K593+$M593+$N593+$O593+$P593+$Q593+$R593+IF(ISBLANK($E593),0,$F593*(1-VLOOKUP($E593,'INFO_Materials recyclability'!$I$6:$M$14,2,0)))</f>
        <v>0</v>
      </c>
      <c r="V593" s="62">
        <f>$G593+$H593+$K593+IF(ISBLANK($E593),0,$F593*VLOOKUP($E593,'INFO_Materials recyclability'!$I$6:$M$14,3,0))</f>
        <v>0</v>
      </c>
      <c r="W593" s="62">
        <f>$I593+$J593+$L593+$M593+$N593+$O593+$P593+$Q593+$R593+IF(ISBLANK($E593),0,$F593*(1-VLOOKUP($E593,'INFO_Materials recyclability'!$I$6:$M$14,3,0)))</f>
        <v>0</v>
      </c>
      <c r="X593" s="62">
        <f>$G593+$H593+$I593+IF(ISBLANK($E593),0,$F593*VLOOKUP($E593,'INFO_Materials recyclability'!$I$6:$M$14,4,0))</f>
        <v>0</v>
      </c>
      <c r="Y593" s="62">
        <f>$J593+$K593+$L593+$M593+$N593+$O593+$P593+$Q593+$R593+IF(ISBLANK($E593),0,$F593*(1-VLOOKUP($E593,'INFO_Materials recyclability'!$I$6:$M$14,4,0)))</f>
        <v>0</v>
      </c>
      <c r="Z593" s="62">
        <f>$G593+$H593+$I593+$J593+IF(ISBLANK($E593),0,$F593*VLOOKUP($E593,'INFO_Materials recyclability'!$I$6:$M$14,5,0))</f>
        <v>0</v>
      </c>
      <c r="AA593" s="62">
        <f>$K593+$L593+$M593+$N593+$O593+$P593+$Q593+$R593+IF(ISBLANK($E593),0,$F593*(1-VLOOKUP($E593,'INFO_Materials recyclability'!$I$6:$M$14,5,0)))</f>
        <v>0</v>
      </c>
    </row>
    <row r="594" spans="2:27" x14ac:dyDescent="0.35">
      <c r="B594" s="5"/>
      <c r="C594" s="5"/>
      <c r="D594" s="26"/>
      <c r="E594" s="51"/>
      <c r="F594" s="53"/>
      <c r="G594" s="49"/>
      <c r="H594" s="49"/>
      <c r="I594" s="49"/>
      <c r="J594" s="49"/>
      <c r="K594" s="49"/>
      <c r="L594" s="49"/>
      <c r="M594" s="49"/>
      <c r="N594" s="49"/>
      <c r="O594" s="49"/>
      <c r="P594" s="56"/>
      <c r="Q594" s="70"/>
      <c r="R594" s="61"/>
      <c r="T594" s="62">
        <f>$G594+$H594+$L594+IF(ISBLANK($E594),0,$F594*VLOOKUP($E594,'INFO_Materials recyclability'!$I$6:$M$14,2,0))</f>
        <v>0</v>
      </c>
      <c r="U594" s="62">
        <f>$I594+$J594+$K594+$M594+$N594+$O594+$P594+$Q594+$R594+IF(ISBLANK($E594),0,$F594*(1-VLOOKUP($E594,'INFO_Materials recyclability'!$I$6:$M$14,2,0)))</f>
        <v>0</v>
      </c>
      <c r="V594" s="62">
        <f>$G594+$H594+$K594+IF(ISBLANK($E594),0,$F594*VLOOKUP($E594,'INFO_Materials recyclability'!$I$6:$M$14,3,0))</f>
        <v>0</v>
      </c>
      <c r="W594" s="62">
        <f>$I594+$J594+$L594+$M594+$N594+$O594+$P594+$Q594+$R594+IF(ISBLANK($E594),0,$F594*(1-VLOOKUP($E594,'INFO_Materials recyclability'!$I$6:$M$14,3,0)))</f>
        <v>0</v>
      </c>
      <c r="X594" s="62">
        <f>$G594+$H594+$I594+IF(ISBLANK($E594),0,$F594*VLOOKUP($E594,'INFO_Materials recyclability'!$I$6:$M$14,4,0))</f>
        <v>0</v>
      </c>
      <c r="Y594" s="62">
        <f>$J594+$K594+$L594+$M594+$N594+$O594+$P594+$Q594+$R594+IF(ISBLANK($E594),0,$F594*(1-VLOOKUP($E594,'INFO_Materials recyclability'!$I$6:$M$14,4,0)))</f>
        <v>0</v>
      </c>
      <c r="Z594" s="62">
        <f>$G594+$H594+$I594+$J594+IF(ISBLANK($E594),0,$F594*VLOOKUP($E594,'INFO_Materials recyclability'!$I$6:$M$14,5,0))</f>
        <v>0</v>
      </c>
      <c r="AA594" s="62">
        <f>$K594+$L594+$M594+$N594+$O594+$P594+$Q594+$R594+IF(ISBLANK($E594),0,$F594*(1-VLOOKUP($E594,'INFO_Materials recyclability'!$I$6:$M$14,5,0)))</f>
        <v>0</v>
      </c>
    </row>
    <row r="595" spans="2:27" x14ac:dyDescent="0.35">
      <c r="B595" s="5"/>
      <c r="C595" s="5"/>
      <c r="D595" s="26"/>
      <c r="E595" s="51"/>
      <c r="F595" s="53"/>
      <c r="G595" s="49"/>
      <c r="H595" s="49"/>
      <c r="I595" s="49"/>
      <c r="J595" s="49"/>
      <c r="K595" s="49"/>
      <c r="L595" s="49"/>
      <c r="M595" s="49"/>
      <c r="N595" s="49"/>
      <c r="O595" s="49"/>
      <c r="P595" s="56"/>
      <c r="Q595" s="70"/>
      <c r="R595" s="61"/>
      <c r="T595" s="62">
        <f>$G595+$H595+$L595+IF(ISBLANK($E595),0,$F595*VLOOKUP($E595,'INFO_Materials recyclability'!$I$6:$M$14,2,0))</f>
        <v>0</v>
      </c>
      <c r="U595" s="62">
        <f>$I595+$J595+$K595+$M595+$N595+$O595+$P595+$Q595+$R595+IF(ISBLANK($E595),0,$F595*(1-VLOOKUP($E595,'INFO_Materials recyclability'!$I$6:$M$14,2,0)))</f>
        <v>0</v>
      </c>
      <c r="V595" s="62">
        <f>$G595+$H595+$K595+IF(ISBLANK($E595),0,$F595*VLOOKUP($E595,'INFO_Materials recyclability'!$I$6:$M$14,3,0))</f>
        <v>0</v>
      </c>
      <c r="W595" s="62">
        <f>$I595+$J595+$L595+$M595+$N595+$O595+$P595+$Q595+$R595+IF(ISBLANK($E595),0,$F595*(1-VLOOKUP($E595,'INFO_Materials recyclability'!$I$6:$M$14,3,0)))</f>
        <v>0</v>
      </c>
      <c r="X595" s="62">
        <f>$G595+$H595+$I595+IF(ISBLANK($E595),0,$F595*VLOOKUP($E595,'INFO_Materials recyclability'!$I$6:$M$14,4,0))</f>
        <v>0</v>
      </c>
      <c r="Y595" s="62">
        <f>$J595+$K595+$L595+$M595+$N595+$O595+$P595+$Q595+$R595+IF(ISBLANK($E595),0,$F595*(1-VLOOKUP($E595,'INFO_Materials recyclability'!$I$6:$M$14,4,0)))</f>
        <v>0</v>
      </c>
      <c r="Z595" s="62">
        <f>$G595+$H595+$I595+$J595+IF(ISBLANK($E595),0,$F595*VLOOKUP($E595,'INFO_Materials recyclability'!$I$6:$M$14,5,0))</f>
        <v>0</v>
      </c>
      <c r="AA595" s="62">
        <f>$K595+$L595+$M595+$N595+$O595+$P595+$Q595+$R595+IF(ISBLANK($E595),0,$F595*(1-VLOOKUP($E595,'INFO_Materials recyclability'!$I$6:$M$14,5,0)))</f>
        <v>0</v>
      </c>
    </row>
    <row r="596" spans="2:27" x14ac:dyDescent="0.35">
      <c r="B596" s="5"/>
      <c r="C596" s="5"/>
      <c r="D596" s="26"/>
      <c r="E596" s="51"/>
      <c r="F596" s="53"/>
      <c r="G596" s="49"/>
      <c r="H596" s="49"/>
      <c r="I596" s="49"/>
      <c r="J596" s="49"/>
      <c r="K596" s="49"/>
      <c r="L596" s="49"/>
      <c r="M596" s="49"/>
      <c r="N596" s="49"/>
      <c r="O596" s="49"/>
      <c r="P596" s="56"/>
      <c r="Q596" s="70"/>
      <c r="R596" s="61"/>
      <c r="T596" s="62">
        <f>$G596+$H596+$L596+IF(ISBLANK($E596),0,$F596*VLOOKUP($E596,'INFO_Materials recyclability'!$I$6:$M$14,2,0))</f>
        <v>0</v>
      </c>
      <c r="U596" s="62">
        <f>$I596+$J596+$K596+$M596+$N596+$O596+$P596+$Q596+$R596+IF(ISBLANK($E596),0,$F596*(1-VLOOKUP($E596,'INFO_Materials recyclability'!$I$6:$M$14,2,0)))</f>
        <v>0</v>
      </c>
      <c r="V596" s="62">
        <f>$G596+$H596+$K596+IF(ISBLANK($E596),0,$F596*VLOOKUP($E596,'INFO_Materials recyclability'!$I$6:$M$14,3,0))</f>
        <v>0</v>
      </c>
      <c r="W596" s="62">
        <f>$I596+$J596+$L596+$M596+$N596+$O596+$P596+$Q596+$R596+IF(ISBLANK($E596),0,$F596*(1-VLOOKUP($E596,'INFO_Materials recyclability'!$I$6:$M$14,3,0)))</f>
        <v>0</v>
      </c>
      <c r="X596" s="62">
        <f>$G596+$H596+$I596+IF(ISBLANK($E596),0,$F596*VLOOKUP($E596,'INFO_Materials recyclability'!$I$6:$M$14,4,0))</f>
        <v>0</v>
      </c>
      <c r="Y596" s="62">
        <f>$J596+$K596+$L596+$M596+$N596+$O596+$P596+$Q596+$R596+IF(ISBLANK($E596),0,$F596*(1-VLOOKUP($E596,'INFO_Materials recyclability'!$I$6:$M$14,4,0)))</f>
        <v>0</v>
      </c>
      <c r="Z596" s="62">
        <f>$G596+$H596+$I596+$J596+IF(ISBLANK($E596),0,$F596*VLOOKUP($E596,'INFO_Materials recyclability'!$I$6:$M$14,5,0))</f>
        <v>0</v>
      </c>
      <c r="AA596" s="62">
        <f>$K596+$L596+$M596+$N596+$O596+$P596+$Q596+$R596+IF(ISBLANK($E596),0,$F596*(1-VLOOKUP($E596,'INFO_Materials recyclability'!$I$6:$M$14,5,0)))</f>
        <v>0</v>
      </c>
    </row>
    <row r="597" spans="2:27" x14ac:dyDescent="0.35">
      <c r="B597" s="5"/>
      <c r="C597" s="5"/>
      <c r="D597" s="26"/>
      <c r="E597" s="51"/>
      <c r="F597" s="53"/>
      <c r="G597" s="49"/>
      <c r="H597" s="49"/>
      <c r="I597" s="49"/>
      <c r="J597" s="49"/>
      <c r="K597" s="49"/>
      <c r="L597" s="49"/>
      <c r="M597" s="49"/>
      <c r="N597" s="49"/>
      <c r="O597" s="49"/>
      <c r="P597" s="56"/>
      <c r="Q597" s="70"/>
      <c r="R597" s="61"/>
      <c r="T597" s="62">
        <f>$G597+$H597+$L597+IF(ISBLANK($E597),0,$F597*VLOOKUP($E597,'INFO_Materials recyclability'!$I$6:$M$14,2,0))</f>
        <v>0</v>
      </c>
      <c r="U597" s="62">
        <f>$I597+$J597+$K597+$M597+$N597+$O597+$P597+$Q597+$R597+IF(ISBLANK($E597),0,$F597*(1-VLOOKUP($E597,'INFO_Materials recyclability'!$I$6:$M$14,2,0)))</f>
        <v>0</v>
      </c>
      <c r="V597" s="62">
        <f>$G597+$H597+$K597+IF(ISBLANK($E597),0,$F597*VLOOKUP($E597,'INFO_Materials recyclability'!$I$6:$M$14,3,0))</f>
        <v>0</v>
      </c>
      <c r="W597" s="62">
        <f>$I597+$J597+$L597+$M597+$N597+$O597+$P597+$Q597+$R597+IF(ISBLANK($E597),0,$F597*(1-VLOOKUP($E597,'INFO_Materials recyclability'!$I$6:$M$14,3,0)))</f>
        <v>0</v>
      </c>
      <c r="X597" s="62">
        <f>$G597+$H597+$I597+IF(ISBLANK($E597),0,$F597*VLOOKUP($E597,'INFO_Materials recyclability'!$I$6:$M$14,4,0))</f>
        <v>0</v>
      </c>
      <c r="Y597" s="62">
        <f>$J597+$K597+$L597+$M597+$N597+$O597+$P597+$Q597+$R597+IF(ISBLANK($E597),0,$F597*(1-VLOOKUP($E597,'INFO_Materials recyclability'!$I$6:$M$14,4,0)))</f>
        <v>0</v>
      </c>
      <c r="Z597" s="62">
        <f>$G597+$H597+$I597+$J597+IF(ISBLANK($E597),0,$F597*VLOOKUP($E597,'INFO_Materials recyclability'!$I$6:$M$14,5,0))</f>
        <v>0</v>
      </c>
      <c r="AA597" s="62">
        <f>$K597+$L597+$M597+$N597+$O597+$P597+$Q597+$R597+IF(ISBLANK($E597),0,$F597*(1-VLOOKUP($E597,'INFO_Materials recyclability'!$I$6:$M$14,5,0)))</f>
        <v>0</v>
      </c>
    </row>
    <row r="598" spans="2:27" x14ac:dyDescent="0.35">
      <c r="B598" s="5"/>
      <c r="C598" s="5"/>
      <c r="D598" s="26"/>
      <c r="E598" s="51"/>
      <c r="F598" s="53"/>
      <c r="G598" s="49"/>
      <c r="H598" s="49"/>
      <c r="I598" s="49"/>
      <c r="J598" s="49"/>
      <c r="K598" s="49"/>
      <c r="L598" s="49"/>
      <c r="M598" s="49"/>
      <c r="N598" s="49"/>
      <c r="O598" s="49"/>
      <c r="P598" s="56"/>
      <c r="Q598" s="70"/>
      <c r="R598" s="61"/>
      <c r="T598" s="62">
        <f>$G598+$H598+$L598+IF(ISBLANK($E598),0,$F598*VLOOKUP($E598,'INFO_Materials recyclability'!$I$6:$M$14,2,0))</f>
        <v>0</v>
      </c>
      <c r="U598" s="62">
        <f>$I598+$J598+$K598+$M598+$N598+$O598+$P598+$Q598+$R598+IF(ISBLANK($E598),0,$F598*(1-VLOOKUP($E598,'INFO_Materials recyclability'!$I$6:$M$14,2,0)))</f>
        <v>0</v>
      </c>
      <c r="V598" s="62">
        <f>$G598+$H598+$K598+IF(ISBLANK($E598),0,$F598*VLOOKUP($E598,'INFO_Materials recyclability'!$I$6:$M$14,3,0))</f>
        <v>0</v>
      </c>
      <c r="W598" s="62">
        <f>$I598+$J598+$L598+$M598+$N598+$O598+$P598+$Q598+$R598+IF(ISBLANK($E598),0,$F598*(1-VLOOKUP($E598,'INFO_Materials recyclability'!$I$6:$M$14,3,0)))</f>
        <v>0</v>
      </c>
      <c r="X598" s="62">
        <f>$G598+$H598+$I598+IF(ISBLANK($E598),0,$F598*VLOOKUP($E598,'INFO_Materials recyclability'!$I$6:$M$14,4,0))</f>
        <v>0</v>
      </c>
      <c r="Y598" s="62">
        <f>$J598+$K598+$L598+$M598+$N598+$O598+$P598+$Q598+$R598+IF(ISBLANK($E598),0,$F598*(1-VLOOKUP($E598,'INFO_Materials recyclability'!$I$6:$M$14,4,0)))</f>
        <v>0</v>
      </c>
      <c r="Z598" s="62">
        <f>$G598+$H598+$I598+$J598+IF(ISBLANK($E598),0,$F598*VLOOKUP($E598,'INFO_Materials recyclability'!$I$6:$M$14,5,0))</f>
        <v>0</v>
      </c>
      <c r="AA598" s="62">
        <f>$K598+$L598+$M598+$N598+$O598+$P598+$Q598+$R598+IF(ISBLANK($E598),0,$F598*(1-VLOOKUP($E598,'INFO_Materials recyclability'!$I$6:$M$14,5,0)))</f>
        <v>0</v>
      </c>
    </row>
    <row r="599" spans="2:27" x14ac:dyDescent="0.35">
      <c r="B599" s="5"/>
      <c r="C599" s="5"/>
      <c r="D599" s="26"/>
      <c r="E599" s="51"/>
      <c r="F599" s="53"/>
      <c r="G599" s="49"/>
      <c r="H599" s="49"/>
      <c r="I599" s="49"/>
      <c r="J599" s="49"/>
      <c r="K599" s="49"/>
      <c r="L599" s="49"/>
      <c r="M599" s="49"/>
      <c r="N599" s="49"/>
      <c r="O599" s="49"/>
      <c r="P599" s="56"/>
      <c r="Q599" s="70"/>
      <c r="R599" s="61"/>
      <c r="T599" s="62">
        <f>$G599+$H599+$L599+IF(ISBLANK($E599),0,$F599*VLOOKUP($E599,'INFO_Materials recyclability'!$I$6:$M$14,2,0))</f>
        <v>0</v>
      </c>
      <c r="U599" s="62">
        <f>$I599+$J599+$K599+$M599+$N599+$O599+$P599+$Q599+$R599+IF(ISBLANK($E599),0,$F599*(1-VLOOKUP($E599,'INFO_Materials recyclability'!$I$6:$M$14,2,0)))</f>
        <v>0</v>
      </c>
      <c r="V599" s="62">
        <f>$G599+$H599+$K599+IF(ISBLANK($E599),0,$F599*VLOOKUP($E599,'INFO_Materials recyclability'!$I$6:$M$14,3,0))</f>
        <v>0</v>
      </c>
      <c r="W599" s="62">
        <f>$I599+$J599+$L599+$M599+$N599+$O599+$P599+$Q599+$R599+IF(ISBLANK($E599),0,$F599*(1-VLOOKUP($E599,'INFO_Materials recyclability'!$I$6:$M$14,3,0)))</f>
        <v>0</v>
      </c>
      <c r="X599" s="62">
        <f>$G599+$H599+$I599+IF(ISBLANK($E599),0,$F599*VLOOKUP($E599,'INFO_Materials recyclability'!$I$6:$M$14,4,0))</f>
        <v>0</v>
      </c>
      <c r="Y599" s="62">
        <f>$J599+$K599+$L599+$M599+$N599+$O599+$P599+$Q599+$R599+IF(ISBLANK($E599),0,$F599*(1-VLOOKUP($E599,'INFO_Materials recyclability'!$I$6:$M$14,4,0)))</f>
        <v>0</v>
      </c>
      <c r="Z599" s="62">
        <f>$G599+$H599+$I599+$J599+IF(ISBLANK($E599),0,$F599*VLOOKUP($E599,'INFO_Materials recyclability'!$I$6:$M$14,5,0))</f>
        <v>0</v>
      </c>
      <c r="AA599" s="62">
        <f>$K599+$L599+$M599+$N599+$O599+$P599+$Q599+$R599+IF(ISBLANK($E599),0,$F599*(1-VLOOKUP($E599,'INFO_Materials recyclability'!$I$6:$M$14,5,0)))</f>
        <v>0</v>
      </c>
    </row>
    <row r="600" spans="2:27" x14ac:dyDescent="0.35">
      <c r="B600" s="5"/>
      <c r="C600" s="5"/>
      <c r="D600" s="26"/>
      <c r="E600" s="51"/>
      <c r="F600" s="53"/>
      <c r="G600" s="49"/>
      <c r="H600" s="49"/>
      <c r="I600" s="49"/>
      <c r="J600" s="49"/>
      <c r="K600" s="49"/>
      <c r="L600" s="49"/>
      <c r="M600" s="49"/>
      <c r="N600" s="49"/>
      <c r="O600" s="49"/>
      <c r="P600" s="56"/>
      <c r="Q600" s="70"/>
      <c r="R600" s="61"/>
      <c r="T600" s="62">
        <f>$G600+$H600+$L600+IF(ISBLANK($E600),0,$F600*VLOOKUP($E600,'INFO_Materials recyclability'!$I$6:$M$14,2,0))</f>
        <v>0</v>
      </c>
      <c r="U600" s="62">
        <f>$I600+$J600+$K600+$M600+$N600+$O600+$P600+$Q600+$R600+IF(ISBLANK($E600),0,$F600*(1-VLOOKUP($E600,'INFO_Materials recyclability'!$I$6:$M$14,2,0)))</f>
        <v>0</v>
      </c>
      <c r="V600" s="62">
        <f>$G600+$H600+$K600+IF(ISBLANK($E600),0,$F600*VLOOKUP($E600,'INFO_Materials recyclability'!$I$6:$M$14,3,0))</f>
        <v>0</v>
      </c>
      <c r="W600" s="62">
        <f>$I600+$J600+$L600+$M600+$N600+$O600+$P600+$Q600+$R600+IF(ISBLANK($E600),0,$F600*(1-VLOOKUP($E600,'INFO_Materials recyclability'!$I$6:$M$14,3,0)))</f>
        <v>0</v>
      </c>
      <c r="X600" s="62">
        <f>$G600+$H600+$I600+IF(ISBLANK($E600),0,$F600*VLOOKUP($E600,'INFO_Materials recyclability'!$I$6:$M$14,4,0))</f>
        <v>0</v>
      </c>
      <c r="Y600" s="62">
        <f>$J600+$K600+$L600+$M600+$N600+$O600+$P600+$Q600+$R600+IF(ISBLANK($E600),0,$F600*(1-VLOOKUP($E600,'INFO_Materials recyclability'!$I$6:$M$14,4,0)))</f>
        <v>0</v>
      </c>
      <c r="Z600" s="62">
        <f>$G600+$H600+$I600+$J600+IF(ISBLANK($E600),0,$F600*VLOOKUP($E600,'INFO_Materials recyclability'!$I$6:$M$14,5,0))</f>
        <v>0</v>
      </c>
      <c r="AA600" s="62">
        <f>$K600+$L600+$M600+$N600+$O600+$P600+$Q600+$R600+IF(ISBLANK($E600),0,$F600*(1-VLOOKUP($E600,'INFO_Materials recyclability'!$I$6:$M$14,5,0)))</f>
        <v>0</v>
      </c>
    </row>
    <row r="601" spans="2:27" x14ac:dyDescent="0.35">
      <c r="B601" s="5"/>
      <c r="C601" s="5"/>
      <c r="D601" s="26"/>
      <c r="E601" s="51"/>
      <c r="F601" s="53"/>
      <c r="G601" s="49"/>
      <c r="H601" s="49"/>
      <c r="I601" s="49"/>
      <c r="J601" s="49"/>
      <c r="K601" s="49"/>
      <c r="L601" s="49"/>
      <c r="M601" s="49"/>
      <c r="N601" s="49"/>
      <c r="O601" s="49"/>
      <c r="P601" s="56"/>
      <c r="Q601" s="70"/>
      <c r="R601" s="61"/>
      <c r="T601" s="62">
        <f>$G601+$H601+$L601+IF(ISBLANK($E601),0,$F601*VLOOKUP($E601,'INFO_Materials recyclability'!$I$6:$M$14,2,0))</f>
        <v>0</v>
      </c>
      <c r="U601" s="62">
        <f>$I601+$J601+$K601+$M601+$N601+$O601+$P601+$Q601+$R601+IF(ISBLANK($E601),0,$F601*(1-VLOOKUP($E601,'INFO_Materials recyclability'!$I$6:$M$14,2,0)))</f>
        <v>0</v>
      </c>
      <c r="V601" s="62">
        <f>$G601+$H601+$K601+IF(ISBLANK($E601),0,$F601*VLOOKUP($E601,'INFO_Materials recyclability'!$I$6:$M$14,3,0))</f>
        <v>0</v>
      </c>
      <c r="W601" s="62">
        <f>$I601+$J601+$L601+$M601+$N601+$O601+$P601+$Q601+$R601+IF(ISBLANK($E601),0,$F601*(1-VLOOKUP($E601,'INFO_Materials recyclability'!$I$6:$M$14,3,0)))</f>
        <v>0</v>
      </c>
      <c r="X601" s="62">
        <f>$G601+$H601+$I601+IF(ISBLANK($E601),0,$F601*VLOOKUP($E601,'INFO_Materials recyclability'!$I$6:$M$14,4,0))</f>
        <v>0</v>
      </c>
      <c r="Y601" s="62">
        <f>$J601+$K601+$L601+$M601+$N601+$O601+$P601+$Q601+$R601+IF(ISBLANK($E601),0,$F601*(1-VLOOKUP($E601,'INFO_Materials recyclability'!$I$6:$M$14,4,0)))</f>
        <v>0</v>
      </c>
      <c r="Z601" s="62">
        <f>$G601+$H601+$I601+$J601+IF(ISBLANK($E601),0,$F601*VLOOKUP($E601,'INFO_Materials recyclability'!$I$6:$M$14,5,0))</f>
        <v>0</v>
      </c>
      <c r="AA601" s="62">
        <f>$K601+$L601+$M601+$N601+$O601+$P601+$Q601+$R601+IF(ISBLANK($E601),0,$F601*(1-VLOOKUP($E601,'INFO_Materials recyclability'!$I$6:$M$14,5,0)))</f>
        <v>0</v>
      </c>
    </row>
    <row r="602" spans="2:27" x14ac:dyDescent="0.35">
      <c r="B602" s="5"/>
      <c r="C602" s="5"/>
      <c r="D602" s="26"/>
      <c r="E602" s="51"/>
      <c r="F602" s="53"/>
      <c r="G602" s="49"/>
      <c r="H602" s="49"/>
      <c r="I602" s="49"/>
      <c r="J602" s="49"/>
      <c r="K602" s="49"/>
      <c r="L602" s="49"/>
      <c r="M602" s="49"/>
      <c r="N602" s="49"/>
      <c r="O602" s="49"/>
      <c r="P602" s="56"/>
      <c r="Q602" s="70"/>
      <c r="R602" s="61"/>
      <c r="T602" s="62">
        <f>$G602+$H602+$L602+IF(ISBLANK($E602),0,$F602*VLOOKUP($E602,'INFO_Materials recyclability'!$I$6:$M$14,2,0))</f>
        <v>0</v>
      </c>
      <c r="U602" s="62">
        <f>$I602+$J602+$K602+$M602+$N602+$O602+$P602+$Q602+$R602+IF(ISBLANK($E602),0,$F602*(1-VLOOKUP($E602,'INFO_Materials recyclability'!$I$6:$M$14,2,0)))</f>
        <v>0</v>
      </c>
      <c r="V602" s="62">
        <f>$G602+$H602+$K602+IF(ISBLANK($E602),0,$F602*VLOOKUP($E602,'INFO_Materials recyclability'!$I$6:$M$14,3,0))</f>
        <v>0</v>
      </c>
      <c r="W602" s="62">
        <f>$I602+$J602+$L602+$M602+$N602+$O602+$P602+$Q602+$R602+IF(ISBLANK($E602),0,$F602*(1-VLOOKUP($E602,'INFO_Materials recyclability'!$I$6:$M$14,3,0)))</f>
        <v>0</v>
      </c>
      <c r="X602" s="62">
        <f>$G602+$H602+$I602+IF(ISBLANK($E602),0,$F602*VLOOKUP($E602,'INFO_Materials recyclability'!$I$6:$M$14,4,0))</f>
        <v>0</v>
      </c>
      <c r="Y602" s="62">
        <f>$J602+$K602+$L602+$M602+$N602+$O602+$P602+$Q602+$R602+IF(ISBLANK($E602),0,$F602*(1-VLOOKUP($E602,'INFO_Materials recyclability'!$I$6:$M$14,4,0)))</f>
        <v>0</v>
      </c>
      <c r="Z602" s="62">
        <f>$G602+$H602+$I602+$J602+IF(ISBLANK($E602),0,$F602*VLOOKUP($E602,'INFO_Materials recyclability'!$I$6:$M$14,5,0))</f>
        <v>0</v>
      </c>
      <c r="AA602" s="62">
        <f>$K602+$L602+$M602+$N602+$O602+$P602+$Q602+$R602+IF(ISBLANK($E602),0,$F602*(1-VLOOKUP($E602,'INFO_Materials recyclability'!$I$6:$M$14,5,0)))</f>
        <v>0</v>
      </c>
    </row>
    <row r="603" spans="2:27" x14ac:dyDescent="0.35">
      <c r="B603" s="5"/>
      <c r="C603" s="5"/>
      <c r="D603" s="26"/>
      <c r="E603" s="51"/>
      <c r="F603" s="53"/>
      <c r="G603" s="49"/>
      <c r="H603" s="49"/>
      <c r="I603" s="49"/>
      <c r="J603" s="49"/>
      <c r="K603" s="49"/>
      <c r="L603" s="49"/>
      <c r="M603" s="49"/>
      <c r="N603" s="49"/>
      <c r="O603" s="49"/>
      <c r="P603" s="56"/>
      <c r="Q603" s="70"/>
      <c r="R603" s="61"/>
      <c r="T603" s="62">
        <f>$G603+$H603+$L603+IF(ISBLANK($E603),0,$F603*VLOOKUP($E603,'INFO_Materials recyclability'!$I$6:$M$14,2,0))</f>
        <v>0</v>
      </c>
      <c r="U603" s="62">
        <f>$I603+$J603+$K603+$M603+$N603+$O603+$P603+$Q603+$R603+IF(ISBLANK($E603),0,$F603*(1-VLOOKUP($E603,'INFO_Materials recyclability'!$I$6:$M$14,2,0)))</f>
        <v>0</v>
      </c>
      <c r="V603" s="62">
        <f>$G603+$H603+$K603+IF(ISBLANK($E603),0,$F603*VLOOKUP($E603,'INFO_Materials recyclability'!$I$6:$M$14,3,0))</f>
        <v>0</v>
      </c>
      <c r="W603" s="62">
        <f>$I603+$J603+$L603+$M603+$N603+$O603+$P603+$Q603+$R603+IF(ISBLANK($E603),0,$F603*(1-VLOOKUP($E603,'INFO_Materials recyclability'!$I$6:$M$14,3,0)))</f>
        <v>0</v>
      </c>
      <c r="X603" s="62">
        <f>$G603+$H603+$I603+IF(ISBLANK($E603),0,$F603*VLOOKUP($E603,'INFO_Materials recyclability'!$I$6:$M$14,4,0))</f>
        <v>0</v>
      </c>
      <c r="Y603" s="62">
        <f>$J603+$K603+$L603+$M603+$N603+$O603+$P603+$Q603+$R603+IF(ISBLANK($E603),0,$F603*(1-VLOOKUP($E603,'INFO_Materials recyclability'!$I$6:$M$14,4,0)))</f>
        <v>0</v>
      </c>
      <c r="Z603" s="62">
        <f>$G603+$H603+$I603+$J603+IF(ISBLANK($E603),0,$F603*VLOOKUP($E603,'INFO_Materials recyclability'!$I$6:$M$14,5,0))</f>
        <v>0</v>
      </c>
      <c r="AA603" s="62">
        <f>$K603+$L603+$M603+$N603+$O603+$P603+$Q603+$R603+IF(ISBLANK($E603),0,$F603*(1-VLOOKUP($E603,'INFO_Materials recyclability'!$I$6:$M$14,5,0)))</f>
        <v>0</v>
      </c>
    </row>
    <row r="604" spans="2:27" x14ac:dyDescent="0.35">
      <c r="B604" s="5"/>
      <c r="C604" s="5"/>
      <c r="D604" s="26"/>
      <c r="E604" s="51"/>
      <c r="F604" s="53"/>
      <c r="G604" s="49"/>
      <c r="H604" s="49"/>
      <c r="I604" s="49"/>
      <c r="J604" s="49"/>
      <c r="K604" s="49"/>
      <c r="L604" s="49"/>
      <c r="M604" s="49"/>
      <c r="N604" s="49"/>
      <c r="O604" s="49"/>
      <c r="P604" s="56"/>
      <c r="Q604" s="70"/>
      <c r="R604" s="61"/>
      <c r="T604" s="62">
        <f>$G604+$H604+$L604+IF(ISBLANK($E604),0,$F604*VLOOKUP($E604,'INFO_Materials recyclability'!$I$6:$M$14,2,0))</f>
        <v>0</v>
      </c>
      <c r="U604" s="62">
        <f>$I604+$J604+$K604+$M604+$N604+$O604+$P604+$Q604+$R604+IF(ISBLANK($E604),0,$F604*(1-VLOOKUP($E604,'INFO_Materials recyclability'!$I$6:$M$14,2,0)))</f>
        <v>0</v>
      </c>
      <c r="V604" s="62">
        <f>$G604+$H604+$K604+IF(ISBLANK($E604),0,$F604*VLOOKUP($E604,'INFO_Materials recyclability'!$I$6:$M$14,3,0))</f>
        <v>0</v>
      </c>
      <c r="W604" s="62">
        <f>$I604+$J604+$L604+$M604+$N604+$O604+$P604+$Q604+$R604+IF(ISBLANK($E604),0,$F604*(1-VLOOKUP($E604,'INFO_Materials recyclability'!$I$6:$M$14,3,0)))</f>
        <v>0</v>
      </c>
      <c r="X604" s="62">
        <f>$G604+$H604+$I604+IF(ISBLANK($E604),0,$F604*VLOOKUP($E604,'INFO_Materials recyclability'!$I$6:$M$14,4,0))</f>
        <v>0</v>
      </c>
      <c r="Y604" s="62">
        <f>$J604+$K604+$L604+$M604+$N604+$O604+$P604+$Q604+$R604+IF(ISBLANK($E604),0,$F604*(1-VLOOKUP($E604,'INFO_Materials recyclability'!$I$6:$M$14,4,0)))</f>
        <v>0</v>
      </c>
      <c r="Z604" s="62">
        <f>$G604+$H604+$I604+$J604+IF(ISBLANK($E604),0,$F604*VLOOKUP($E604,'INFO_Materials recyclability'!$I$6:$M$14,5,0))</f>
        <v>0</v>
      </c>
      <c r="AA604" s="62">
        <f>$K604+$L604+$M604+$N604+$O604+$P604+$Q604+$R604+IF(ISBLANK($E604),0,$F604*(1-VLOOKUP($E604,'INFO_Materials recyclability'!$I$6:$M$14,5,0)))</f>
        <v>0</v>
      </c>
    </row>
    <row r="605" spans="2:27" x14ac:dyDescent="0.35">
      <c r="B605" s="5"/>
      <c r="C605" s="5"/>
      <c r="D605" s="26"/>
      <c r="E605" s="51"/>
      <c r="F605" s="53"/>
      <c r="G605" s="49"/>
      <c r="H605" s="49"/>
      <c r="I605" s="49"/>
      <c r="J605" s="49"/>
      <c r="K605" s="49"/>
      <c r="L605" s="49"/>
      <c r="M605" s="49"/>
      <c r="N605" s="49"/>
      <c r="O605" s="49"/>
      <c r="P605" s="56"/>
      <c r="Q605" s="70"/>
      <c r="R605" s="61"/>
      <c r="T605" s="62">
        <f>$G605+$H605+$L605+IF(ISBLANK($E605),0,$F605*VLOOKUP($E605,'INFO_Materials recyclability'!$I$6:$M$14,2,0))</f>
        <v>0</v>
      </c>
      <c r="U605" s="62">
        <f>$I605+$J605+$K605+$M605+$N605+$O605+$P605+$Q605+$R605+IF(ISBLANK($E605),0,$F605*(1-VLOOKUP($E605,'INFO_Materials recyclability'!$I$6:$M$14,2,0)))</f>
        <v>0</v>
      </c>
      <c r="V605" s="62">
        <f>$G605+$H605+$K605+IF(ISBLANK($E605),0,$F605*VLOOKUP($E605,'INFO_Materials recyclability'!$I$6:$M$14,3,0))</f>
        <v>0</v>
      </c>
      <c r="W605" s="62">
        <f>$I605+$J605+$L605+$M605+$N605+$O605+$P605+$Q605+$R605+IF(ISBLANK($E605),0,$F605*(1-VLOOKUP($E605,'INFO_Materials recyclability'!$I$6:$M$14,3,0)))</f>
        <v>0</v>
      </c>
      <c r="X605" s="62">
        <f>$G605+$H605+$I605+IF(ISBLANK($E605),0,$F605*VLOOKUP($E605,'INFO_Materials recyclability'!$I$6:$M$14,4,0))</f>
        <v>0</v>
      </c>
      <c r="Y605" s="62">
        <f>$J605+$K605+$L605+$M605+$N605+$O605+$P605+$Q605+$R605+IF(ISBLANK($E605),0,$F605*(1-VLOOKUP($E605,'INFO_Materials recyclability'!$I$6:$M$14,4,0)))</f>
        <v>0</v>
      </c>
      <c r="Z605" s="62">
        <f>$G605+$H605+$I605+$J605+IF(ISBLANK($E605),0,$F605*VLOOKUP($E605,'INFO_Materials recyclability'!$I$6:$M$14,5,0))</f>
        <v>0</v>
      </c>
      <c r="AA605" s="62">
        <f>$K605+$L605+$M605+$N605+$O605+$P605+$Q605+$R605+IF(ISBLANK($E605),0,$F605*(1-VLOOKUP($E605,'INFO_Materials recyclability'!$I$6:$M$14,5,0)))</f>
        <v>0</v>
      </c>
    </row>
    <row r="606" spans="2:27" x14ac:dyDescent="0.35">
      <c r="B606" s="5"/>
      <c r="C606" s="5"/>
      <c r="D606" s="26"/>
      <c r="E606" s="51"/>
      <c r="F606" s="53"/>
      <c r="G606" s="49"/>
      <c r="H606" s="49"/>
      <c r="I606" s="49"/>
      <c r="J606" s="49"/>
      <c r="K606" s="49"/>
      <c r="L606" s="49"/>
      <c r="M606" s="49"/>
      <c r="N606" s="49"/>
      <c r="O606" s="49"/>
      <c r="P606" s="56"/>
      <c r="Q606" s="70"/>
      <c r="R606" s="61"/>
      <c r="T606" s="62">
        <f>$G606+$H606+$L606+IF(ISBLANK($E606),0,$F606*VLOOKUP($E606,'INFO_Materials recyclability'!$I$6:$M$14,2,0))</f>
        <v>0</v>
      </c>
      <c r="U606" s="62">
        <f>$I606+$J606+$K606+$M606+$N606+$O606+$P606+$Q606+$R606+IF(ISBLANK($E606),0,$F606*(1-VLOOKUP($E606,'INFO_Materials recyclability'!$I$6:$M$14,2,0)))</f>
        <v>0</v>
      </c>
      <c r="V606" s="62">
        <f>$G606+$H606+$K606+IF(ISBLANK($E606),0,$F606*VLOOKUP($E606,'INFO_Materials recyclability'!$I$6:$M$14,3,0))</f>
        <v>0</v>
      </c>
      <c r="W606" s="62">
        <f>$I606+$J606+$L606+$M606+$N606+$O606+$P606+$Q606+$R606+IF(ISBLANK($E606),0,$F606*(1-VLOOKUP($E606,'INFO_Materials recyclability'!$I$6:$M$14,3,0)))</f>
        <v>0</v>
      </c>
      <c r="X606" s="62">
        <f>$G606+$H606+$I606+IF(ISBLANK($E606),0,$F606*VLOOKUP($E606,'INFO_Materials recyclability'!$I$6:$M$14,4,0))</f>
        <v>0</v>
      </c>
      <c r="Y606" s="62">
        <f>$J606+$K606+$L606+$M606+$N606+$O606+$P606+$Q606+$R606+IF(ISBLANK($E606),0,$F606*(1-VLOOKUP($E606,'INFO_Materials recyclability'!$I$6:$M$14,4,0)))</f>
        <v>0</v>
      </c>
      <c r="Z606" s="62">
        <f>$G606+$H606+$I606+$J606+IF(ISBLANK($E606),0,$F606*VLOOKUP($E606,'INFO_Materials recyclability'!$I$6:$M$14,5,0))</f>
        <v>0</v>
      </c>
      <c r="AA606" s="62">
        <f>$K606+$L606+$M606+$N606+$O606+$P606+$Q606+$R606+IF(ISBLANK($E606),0,$F606*(1-VLOOKUP($E606,'INFO_Materials recyclability'!$I$6:$M$14,5,0)))</f>
        <v>0</v>
      </c>
    </row>
    <row r="607" spans="2:27" x14ac:dyDescent="0.35">
      <c r="B607" s="5"/>
      <c r="C607" s="5"/>
      <c r="D607" s="26"/>
      <c r="E607" s="51"/>
      <c r="F607" s="53"/>
      <c r="G607" s="49"/>
      <c r="H607" s="49"/>
      <c r="I607" s="49"/>
      <c r="J607" s="49"/>
      <c r="K607" s="49"/>
      <c r="L607" s="49"/>
      <c r="M607" s="49"/>
      <c r="N607" s="49"/>
      <c r="O607" s="49"/>
      <c r="P607" s="56"/>
      <c r="Q607" s="70"/>
      <c r="R607" s="61"/>
      <c r="T607" s="62">
        <f>$G607+$H607+$L607+IF(ISBLANK($E607),0,$F607*VLOOKUP($E607,'INFO_Materials recyclability'!$I$6:$M$14,2,0))</f>
        <v>0</v>
      </c>
      <c r="U607" s="62">
        <f>$I607+$J607+$K607+$M607+$N607+$O607+$P607+$Q607+$R607+IF(ISBLANK($E607),0,$F607*(1-VLOOKUP($E607,'INFO_Materials recyclability'!$I$6:$M$14,2,0)))</f>
        <v>0</v>
      </c>
      <c r="V607" s="62">
        <f>$G607+$H607+$K607+IF(ISBLANK($E607),0,$F607*VLOOKUP($E607,'INFO_Materials recyclability'!$I$6:$M$14,3,0))</f>
        <v>0</v>
      </c>
      <c r="W607" s="62">
        <f>$I607+$J607+$L607+$M607+$N607+$O607+$P607+$Q607+$R607+IF(ISBLANK($E607),0,$F607*(1-VLOOKUP($E607,'INFO_Materials recyclability'!$I$6:$M$14,3,0)))</f>
        <v>0</v>
      </c>
      <c r="X607" s="62">
        <f>$G607+$H607+$I607+IF(ISBLANK($E607),0,$F607*VLOOKUP($E607,'INFO_Materials recyclability'!$I$6:$M$14,4,0))</f>
        <v>0</v>
      </c>
      <c r="Y607" s="62">
        <f>$J607+$K607+$L607+$M607+$N607+$O607+$P607+$Q607+$R607+IF(ISBLANK($E607),0,$F607*(1-VLOOKUP($E607,'INFO_Materials recyclability'!$I$6:$M$14,4,0)))</f>
        <v>0</v>
      </c>
      <c r="Z607" s="62">
        <f>$G607+$H607+$I607+$J607+IF(ISBLANK($E607),0,$F607*VLOOKUP($E607,'INFO_Materials recyclability'!$I$6:$M$14,5,0))</f>
        <v>0</v>
      </c>
      <c r="AA607" s="62">
        <f>$K607+$L607+$M607+$N607+$O607+$P607+$Q607+$R607+IF(ISBLANK($E607),0,$F607*(1-VLOOKUP($E607,'INFO_Materials recyclability'!$I$6:$M$14,5,0)))</f>
        <v>0</v>
      </c>
    </row>
    <row r="608" spans="2:27" x14ac:dyDescent="0.35">
      <c r="B608" s="5"/>
      <c r="C608" s="5"/>
      <c r="D608" s="26"/>
      <c r="E608" s="51"/>
      <c r="F608" s="53"/>
      <c r="G608" s="49"/>
      <c r="H608" s="49"/>
      <c r="I608" s="49"/>
      <c r="J608" s="49"/>
      <c r="K608" s="49"/>
      <c r="L608" s="49"/>
      <c r="M608" s="49"/>
      <c r="N608" s="49"/>
      <c r="O608" s="49"/>
      <c r="P608" s="56"/>
      <c r="Q608" s="70"/>
      <c r="R608" s="61"/>
      <c r="T608" s="62">
        <f>$G608+$H608+$L608+IF(ISBLANK($E608),0,$F608*VLOOKUP($E608,'INFO_Materials recyclability'!$I$6:$M$14,2,0))</f>
        <v>0</v>
      </c>
      <c r="U608" s="62">
        <f>$I608+$J608+$K608+$M608+$N608+$O608+$P608+$Q608+$R608+IF(ISBLANK($E608),0,$F608*(1-VLOOKUP($E608,'INFO_Materials recyclability'!$I$6:$M$14,2,0)))</f>
        <v>0</v>
      </c>
      <c r="V608" s="62">
        <f>$G608+$H608+$K608+IF(ISBLANK($E608),0,$F608*VLOOKUP($E608,'INFO_Materials recyclability'!$I$6:$M$14,3,0))</f>
        <v>0</v>
      </c>
      <c r="W608" s="62">
        <f>$I608+$J608+$L608+$M608+$N608+$O608+$P608+$Q608+$R608+IF(ISBLANK($E608),0,$F608*(1-VLOOKUP($E608,'INFO_Materials recyclability'!$I$6:$M$14,3,0)))</f>
        <v>0</v>
      </c>
      <c r="X608" s="62">
        <f>$G608+$H608+$I608+IF(ISBLANK($E608),0,$F608*VLOOKUP($E608,'INFO_Materials recyclability'!$I$6:$M$14,4,0))</f>
        <v>0</v>
      </c>
      <c r="Y608" s="62">
        <f>$J608+$K608+$L608+$M608+$N608+$O608+$P608+$Q608+$R608+IF(ISBLANK($E608),0,$F608*(1-VLOOKUP($E608,'INFO_Materials recyclability'!$I$6:$M$14,4,0)))</f>
        <v>0</v>
      </c>
      <c r="Z608" s="62">
        <f>$G608+$H608+$I608+$J608+IF(ISBLANK($E608),0,$F608*VLOOKUP($E608,'INFO_Materials recyclability'!$I$6:$M$14,5,0))</f>
        <v>0</v>
      </c>
      <c r="AA608" s="62">
        <f>$K608+$L608+$M608+$N608+$O608+$P608+$Q608+$R608+IF(ISBLANK($E608),0,$F608*(1-VLOOKUP($E608,'INFO_Materials recyclability'!$I$6:$M$14,5,0)))</f>
        <v>0</v>
      </c>
    </row>
    <row r="609" spans="2:27" x14ac:dyDescent="0.35">
      <c r="B609" s="5"/>
      <c r="C609" s="5"/>
      <c r="D609" s="26"/>
      <c r="E609" s="51"/>
      <c r="F609" s="53"/>
      <c r="G609" s="49"/>
      <c r="H609" s="49"/>
      <c r="I609" s="49"/>
      <c r="J609" s="49"/>
      <c r="K609" s="49"/>
      <c r="L609" s="49"/>
      <c r="M609" s="49"/>
      <c r="N609" s="49"/>
      <c r="O609" s="49"/>
      <c r="P609" s="56"/>
      <c r="Q609" s="70"/>
      <c r="R609" s="61"/>
      <c r="T609" s="62">
        <f>$G609+$H609+$L609+IF(ISBLANK($E609),0,$F609*VLOOKUP($E609,'INFO_Materials recyclability'!$I$6:$M$14,2,0))</f>
        <v>0</v>
      </c>
      <c r="U609" s="62">
        <f>$I609+$J609+$K609+$M609+$N609+$O609+$P609+$Q609+$R609+IF(ISBLANK($E609),0,$F609*(1-VLOOKUP($E609,'INFO_Materials recyclability'!$I$6:$M$14,2,0)))</f>
        <v>0</v>
      </c>
      <c r="V609" s="62">
        <f>$G609+$H609+$K609+IF(ISBLANK($E609),0,$F609*VLOOKUP($E609,'INFO_Materials recyclability'!$I$6:$M$14,3,0))</f>
        <v>0</v>
      </c>
      <c r="W609" s="62">
        <f>$I609+$J609+$L609+$M609+$N609+$O609+$P609+$Q609+$R609+IF(ISBLANK($E609),0,$F609*(1-VLOOKUP($E609,'INFO_Materials recyclability'!$I$6:$M$14,3,0)))</f>
        <v>0</v>
      </c>
      <c r="X609" s="62">
        <f>$G609+$H609+$I609+IF(ISBLANK($E609),0,$F609*VLOOKUP($E609,'INFO_Materials recyclability'!$I$6:$M$14,4,0))</f>
        <v>0</v>
      </c>
      <c r="Y609" s="62">
        <f>$J609+$K609+$L609+$M609+$N609+$O609+$P609+$Q609+$R609+IF(ISBLANK($E609),0,$F609*(1-VLOOKUP($E609,'INFO_Materials recyclability'!$I$6:$M$14,4,0)))</f>
        <v>0</v>
      </c>
      <c r="Z609" s="62">
        <f>$G609+$H609+$I609+$J609+IF(ISBLANK($E609),0,$F609*VLOOKUP($E609,'INFO_Materials recyclability'!$I$6:$M$14,5,0))</f>
        <v>0</v>
      </c>
      <c r="AA609" s="62">
        <f>$K609+$L609+$M609+$N609+$O609+$P609+$Q609+$R609+IF(ISBLANK($E609),0,$F609*(1-VLOOKUP($E609,'INFO_Materials recyclability'!$I$6:$M$14,5,0)))</f>
        <v>0</v>
      </c>
    </row>
    <row r="610" spans="2:27" x14ac:dyDescent="0.35">
      <c r="B610" s="5"/>
      <c r="C610" s="5"/>
      <c r="D610" s="26"/>
      <c r="E610" s="51"/>
      <c r="F610" s="53"/>
      <c r="G610" s="49"/>
      <c r="H610" s="49"/>
      <c r="I610" s="49"/>
      <c r="J610" s="49"/>
      <c r="K610" s="49"/>
      <c r="L610" s="49"/>
      <c r="M610" s="49"/>
      <c r="N610" s="49"/>
      <c r="O610" s="49"/>
      <c r="P610" s="56"/>
      <c r="Q610" s="70"/>
      <c r="R610" s="61"/>
      <c r="T610" s="62">
        <f>$G610+$H610+$L610+IF(ISBLANK($E610),0,$F610*VLOOKUP($E610,'INFO_Materials recyclability'!$I$6:$M$14,2,0))</f>
        <v>0</v>
      </c>
      <c r="U610" s="62">
        <f>$I610+$J610+$K610+$M610+$N610+$O610+$P610+$Q610+$R610+IF(ISBLANK($E610),0,$F610*(1-VLOOKUP($E610,'INFO_Materials recyclability'!$I$6:$M$14,2,0)))</f>
        <v>0</v>
      </c>
      <c r="V610" s="62">
        <f>$G610+$H610+$K610+IF(ISBLANK($E610),0,$F610*VLOOKUP($E610,'INFO_Materials recyclability'!$I$6:$M$14,3,0))</f>
        <v>0</v>
      </c>
      <c r="W610" s="62">
        <f>$I610+$J610+$L610+$M610+$N610+$O610+$P610+$Q610+$R610+IF(ISBLANK($E610),0,$F610*(1-VLOOKUP($E610,'INFO_Materials recyclability'!$I$6:$M$14,3,0)))</f>
        <v>0</v>
      </c>
      <c r="X610" s="62">
        <f>$G610+$H610+$I610+IF(ISBLANK($E610),0,$F610*VLOOKUP($E610,'INFO_Materials recyclability'!$I$6:$M$14,4,0))</f>
        <v>0</v>
      </c>
      <c r="Y610" s="62">
        <f>$J610+$K610+$L610+$M610+$N610+$O610+$P610+$Q610+$R610+IF(ISBLANK($E610),0,$F610*(1-VLOOKUP($E610,'INFO_Materials recyclability'!$I$6:$M$14,4,0)))</f>
        <v>0</v>
      </c>
      <c r="Z610" s="62">
        <f>$G610+$H610+$I610+$J610+IF(ISBLANK($E610),0,$F610*VLOOKUP($E610,'INFO_Materials recyclability'!$I$6:$M$14,5,0))</f>
        <v>0</v>
      </c>
      <c r="AA610" s="62">
        <f>$K610+$L610+$M610+$N610+$O610+$P610+$Q610+$R610+IF(ISBLANK($E610),0,$F610*(1-VLOOKUP($E610,'INFO_Materials recyclability'!$I$6:$M$14,5,0)))</f>
        <v>0</v>
      </c>
    </row>
    <row r="611" spans="2:27" x14ac:dyDescent="0.35">
      <c r="B611" s="5"/>
      <c r="C611" s="5"/>
      <c r="D611" s="26"/>
      <c r="E611" s="51"/>
      <c r="F611" s="53"/>
      <c r="G611" s="49"/>
      <c r="H611" s="49"/>
      <c r="I611" s="49"/>
      <c r="J611" s="49"/>
      <c r="K611" s="49"/>
      <c r="L611" s="49"/>
      <c r="M611" s="49"/>
      <c r="N611" s="49"/>
      <c r="O611" s="49"/>
      <c r="P611" s="56"/>
      <c r="Q611" s="70"/>
      <c r="R611" s="61"/>
      <c r="T611" s="62">
        <f>$G611+$H611+$L611+IF(ISBLANK($E611),0,$F611*VLOOKUP($E611,'INFO_Materials recyclability'!$I$6:$M$14,2,0))</f>
        <v>0</v>
      </c>
      <c r="U611" s="62">
        <f>$I611+$J611+$K611+$M611+$N611+$O611+$P611+$Q611+$R611+IF(ISBLANK($E611),0,$F611*(1-VLOOKUP($E611,'INFO_Materials recyclability'!$I$6:$M$14,2,0)))</f>
        <v>0</v>
      </c>
      <c r="V611" s="62">
        <f>$G611+$H611+$K611+IF(ISBLANK($E611),0,$F611*VLOOKUP($E611,'INFO_Materials recyclability'!$I$6:$M$14,3,0))</f>
        <v>0</v>
      </c>
      <c r="W611" s="62">
        <f>$I611+$J611+$L611+$M611+$N611+$O611+$P611+$Q611+$R611+IF(ISBLANK($E611),0,$F611*(1-VLOOKUP($E611,'INFO_Materials recyclability'!$I$6:$M$14,3,0)))</f>
        <v>0</v>
      </c>
      <c r="X611" s="62">
        <f>$G611+$H611+$I611+IF(ISBLANK($E611),0,$F611*VLOOKUP($E611,'INFO_Materials recyclability'!$I$6:$M$14,4,0))</f>
        <v>0</v>
      </c>
      <c r="Y611" s="62">
        <f>$J611+$K611+$L611+$M611+$N611+$O611+$P611+$Q611+$R611+IF(ISBLANK($E611),0,$F611*(1-VLOOKUP($E611,'INFO_Materials recyclability'!$I$6:$M$14,4,0)))</f>
        <v>0</v>
      </c>
      <c r="Z611" s="62">
        <f>$G611+$H611+$I611+$J611+IF(ISBLANK($E611),0,$F611*VLOOKUP($E611,'INFO_Materials recyclability'!$I$6:$M$14,5,0))</f>
        <v>0</v>
      </c>
      <c r="AA611" s="62">
        <f>$K611+$L611+$M611+$N611+$O611+$P611+$Q611+$R611+IF(ISBLANK($E611),0,$F611*(1-VLOOKUP($E611,'INFO_Materials recyclability'!$I$6:$M$14,5,0)))</f>
        <v>0</v>
      </c>
    </row>
    <row r="612" spans="2:27" x14ac:dyDescent="0.35">
      <c r="B612" s="5"/>
      <c r="C612" s="5"/>
      <c r="D612" s="26"/>
      <c r="E612" s="51"/>
      <c r="F612" s="53"/>
      <c r="G612" s="49"/>
      <c r="H612" s="49"/>
      <c r="I612" s="49"/>
      <c r="J612" s="49"/>
      <c r="K612" s="49"/>
      <c r="L612" s="49"/>
      <c r="M612" s="49"/>
      <c r="N612" s="49"/>
      <c r="O612" s="49"/>
      <c r="P612" s="56"/>
      <c r="Q612" s="70"/>
      <c r="R612" s="61"/>
      <c r="T612" s="62">
        <f>$G612+$H612+$L612+IF(ISBLANK($E612),0,$F612*VLOOKUP($E612,'INFO_Materials recyclability'!$I$6:$M$14,2,0))</f>
        <v>0</v>
      </c>
      <c r="U612" s="62">
        <f>$I612+$J612+$K612+$M612+$N612+$O612+$P612+$Q612+$R612+IF(ISBLANK($E612),0,$F612*(1-VLOOKUP($E612,'INFO_Materials recyclability'!$I$6:$M$14,2,0)))</f>
        <v>0</v>
      </c>
      <c r="V612" s="62">
        <f>$G612+$H612+$K612+IF(ISBLANK($E612),0,$F612*VLOOKUP($E612,'INFO_Materials recyclability'!$I$6:$M$14,3,0))</f>
        <v>0</v>
      </c>
      <c r="W612" s="62">
        <f>$I612+$J612+$L612+$M612+$N612+$O612+$P612+$Q612+$R612+IF(ISBLANK($E612),0,$F612*(1-VLOOKUP($E612,'INFO_Materials recyclability'!$I$6:$M$14,3,0)))</f>
        <v>0</v>
      </c>
      <c r="X612" s="62">
        <f>$G612+$H612+$I612+IF(ISBLANK($E612),0,$F612*VLOOKUP($E612,'INFO_Materials recyclability'!$I$6:$M$14,4,0))</f>
        <v>0</v>
      </c>
      <c r="Y612" s="62">
        <f>$J612+$K612+$L612+$M612+$N612+$O612+$P612+$Q612+$R612+IF(ISBLANK($E612),0,$F612*(1-VLOOKUP($E612,'INFO_Materials recyclability'!$I$6:$M$14,4,0)))</f>
        <v>0</v>
      </c>
      <c r="Z612" s="62">
        <f>$G612+$H612+$I612+$J612+IF(ISBLANK($E612),0,$F612*VLOOKUP($E612,'INFO_Materials recyclability'!$I$6:$M$14,5,0))</f>
        <v>0</v>
      </c>
      <c r="AA612" s="62">
        <f>$K612+$L612+$M612+$N612+$O612+$P612+$Q612+$R612+IF(ISBLANK($E612),0,$F612*(1-VLOOKUP($E612,'INFO_Materials recyclability'!$I$6:$M$14,5,0)))</f>
        <v>0</v>
      </c>
    </row>
    <row r="613" spans="2:27" x14ac:dyDescent="0.35">
      <c r="B613" s="5"/>
      <c r="C613" s="5"/>
      <c r="D613" s="26"/>
      <c r="E613" s="51"/>
      <c r="F613" s="53"/>
      <c r="G613" s="49"/>
      <c r="H613" s="49"/>
      <c r="I613" s="49"/>
      <c r="J613" s="49"/>
      <c r="K613" s="49"/>
      <c r="L613" s="49"/>
      <c r="M613" s="49"/>
      <c r="N613" s="49"/>
      <c r="O613" s="49"/>
      <c r="P613" s="56"/>
      <c r="Q613" s="70"/>
      <c r="R613" s="61"/>
      <c r="T613" s="62">
        <f>$G613+$H613+$L613+IF(ISBLANK($E613),0,$F613*VLOOKUP($E613,'INFO_Materials recyclability'!$I$6:$M$14,2,0))</f>
        <v>0</v>
      </c>
      <c r="U613" s="62">
        <f>$I613+$J613+$K613+$M613+$N613+$O613+$P613+$Q613+$R613+IF(ISBLANK($E613),0,$F613*(1-VLOOKUP($E613,'INFO_Materials recyclability'!$I$6:$M$14,2,0)))</f>
        <v>0</v>
      </c>
      <c r="V613" s="62">
        <f>$G613+$H613+$K613+IF(ISBLANK($E613),0,$F613*VLOOKUP($E613,'INFO_Materials recyclability'!$I$6:$M$14,3,0))</f>
        <v>0</v>
      </c>
      <c r="W613" s="62">
        <f>$I613+$J613+$L613+$M613+$N613+$O613+$P613+$Q613+$R613+IF(ISBLANK($E613),0,$F613*(1-VLOOKUP($E613,'INFO_Materials recyclability'!$I$6:$M$14,3,0)))</f>
        <v>0</v>
      </c>
      <c r="X613" s="62">
        <f>$G613+$H613+$I613+IF(ISBLANK($E613),0,$F613*VLOOKUP($E613,'INFO_Materials recyclability'!$I$6:$M$14,4,0))</f>
        <v>0</v>
      </c>
      <c r="Y613" s="62">
        <f>$J613+$K613+$L613+$M613+$N613+$O613+$P613+$Q613+$R613+IF(ISBLANK($E613),0,$F613*(1-VLOOKUP($E613,'INFO_Materials recyclability'!$I$6:$M$14,4,0)))</f>
        <v>0</v>
      </c>
      <c r="Z613" s="62">
        <f>$G613+$H613+$I613+$J613+IF(ISBLANK($E613),0,$F613*VLOOKUP($E613,'INFO_Materials recyclability'!$I$6:$M$14,5,0))</f>
        <v>0</v>
      </c>
      <c r="AA613" s="62">
        <f>$K613+$L613+$M613+$N613+$O613+$P613+$Q613+$R613+IF(ISBLANK($E613),0,$F613*(1-VLOOKUP($E613,'INFO_Materials recyclability'!$I$6:$M$14,5,0)))</f>
        <v>0</v>
      </c>
    </row>
    <row r="614" spans="2:27" x14ac:dyDescent="0.35">
      <c r="B614" s="5"/>
      <c r="C614" s="5"/>
      <c r="D614" s="26"/>
      <c r="E614" s="51"/>
      <c r="F614" s="53"/>
      <c r="G614" s="49"/>
      <c r="H614" s="49"/>
      <c r="I614" s="49"/>
      <c r="J614" s="49"/>
      <c r="K614" s="49"/>
      <c r="L614" s="49"/>
      <c r="M614" s="49"/>
      <c r="N614" s="49"/>
      <c r="O614" s="49"/>
      <c r="P614" s="56"/>
      <c r="Q614" s="70"/>
      <c r="R614" s="61"/>
      <c r="T614" s="62">
        <f>$G614+$H614+$L614+IF(ISBLANK($E614),0,$F614*VLOOKUP($E614,'INFO_Materials recyclability'!$I$6:$M$14,2,0))</f>
        <v>0</v>
      </c>
      <c r="U614" s="62">
        <f>$I614+$J614+$K614+$M614+$N614+$O614+$P614+$Q614+$R614+IF(ISBLANK($E614),0,$F614*(1-VLOOKUP($E614,'INFO_Materials recyclability'!$I$6:$M$14,2,0)))</f>
        <v>0</v>
      </c>
      <c r="V614" s="62">
        <f>$G614+$H614+$K614+IF(ISBLANK($E614),0,$F614*VLOOKUP($E614,'INFO_Materials recyclability'!$I$6:$M$14,3,0))</f>
        <v>0</v>
      </c>
      <c r="W614" s="62">
        <f>$I614+$J614+$L614+$M614+$N614+$O614+$P614+$Q614+$R614+IF(ISBLANK($E614),0,$F614*(1-VLOOKUP($E614,'INFO_Materials recyclability'!$I$6:$M$14,3,0)))</f>
        <v>0</v>
      </c>
      <c r="X614" s="62">
        <f>$G614+$H614+$I614+IF(ISBLANK($E614),0,$F614*VLOOKUP($E614,'INFO_Materials recyclability'!$I$6:$M$14,4,0))</f>
        <v>0</v>
      </c>
      <c r="Y614" s="62">
        <f>$J614+$K614+$L614+$M614+$N614+$O614+$P614+$Q614+$R614+IF(ISBLANK($E614),0,$F614*(1-VLOOKUP($E614,'INFO_Materials recyclability'!$I$6:$M$14,4,0)))</f>
        <v>0</v>
      </c>
      <c r="Z614" s="62">
        <f>$G614+$H614+$I614+$J614+IF(ISBLANK($E614),0,$F614*VLOOKUP($E614,'INFO_Materials recyclability'!$I$6:$M$14,5,0))</f>
        <v>0</v>
      </c>
      <c r="AA614" s="62">
        <f>$K614+$L614+$M614+$N614+$O614+$P614+$Q614+$R614+IF(ISBLANK($E614),0,$F614*(1-VLOOKUP($E614,'INFO_Materials recyclability'!$I$6:$M$14,5,0)))</f>
        <v>0</v>
      </c>
    </row>
    <row r="615" spans="2:27" x14ac:dyDescent="0.35">
      <c r="B615" s="5"/>
      <c r="C615" s="5"/>
      <c r="D615" s="26"/>
      <c r="E615" s="51"/>
      <c r="F615" s="53"/>
      <c r="G615" s="49"/>
      <c r="H615" s="49"/>
      <c r="I615" s="49"/>
      <c r="J615" s="49"/>
      <c r="K615" s="49"/>
      <c r="L615" s="49"/>
      <c r="M615" s="49"/>
      <c r="N615" s="49"/>
      <c r="O615" s="49"/>
      <c r="P615" s="56"/>
      <c r="Q615" s="70"/>
      <c r="R615" s="61"/>
      <c r="T615" s="62">
        <f>$G615+$H615+$L615+IF(ISBLANK($E615),0,$F615*VLOOKUP($E615,'INFO_Materials recyclability'!$I$6:$M$14,2,0))</f>
        <v>0</v>
      </c>
      <c r="U615" s="62">
        <f>$I615+$J615+$K615+$M615+$N615+$O615+$P615+$Q615+$R615+IF(ISBLANK($E615),0,$F615*(1-VLOOKUP($E615,'INFO_Materials recyclability'!$I$6:$M$14,2,0)))</f>
        <v>0</v>
      </c>
      <c r="V615" s="62">
        <f>$G615+$H615+$K615+IF(ISBLANK($E615),0,$F615*VLOOKUP($E615,'INFO_Materials recyclability'!$I$6:$M$14,3,0))</f>
        <v>0</v>
      </c>
      <c r="W615" s="62">
        <f>$I615+$J615+$L615+$M615+$N615+$O615+$P615+$Q615+$R615+IF(ISBLANK($E615),0,$F615*(1-VLOOKUP($E615,'INFO_Materials recyclability'!$I$6:$M$14,3,0)))</f>
        <v>0</v>
      </c>
      <c r="X615" s="62">
        <f>$G615+$H615+$I615+IF(ISBLANK($E615),0,$F615*VLOOKUP($E615,'INFO_Materials recyclability'!$I$6:$M$14,4,0))</f>
        <v>0</v>
      </c>
      <c r="Y615" s="62">
        <f>$J615+$K615+$L615+$M615+$N615+$O615+$P615+$Q615+$R615+IF(ISBLANK($E615),0,$F615*(1-VLOOKUP($E615,'INFO_Materials recyclability'!$I$6:$M$14,4,0)))</f>
        <v>0</v>
      </c>
      <c r="Z615" s="62">
        <f>$G615+$H615+$I615+$J615+IF(ISBLANK($E615),0,$F615*VLOOKUP($E615,'INFO_Materials recyclability'!$I$6:$M$14,5,0))</f>
        <v>0</v>
      </c>
      <c r="AA615" s="62">
        <f>$K615+$L615+$M615+$N615+$O615+$P615+$Q615+$R615+IF(ISBLANK($E615),0,$F615*(1-VLOOKUP($E615,'INFO_Materials recyclability'!$I$6:$M$14,5,0)))</f>
        <v>0</v>
      </c>
    </row>
    <row r="616" spans="2:27" x14ac:dyDescent="0.35">
      <c r="B616" s="5"/>
      <c r="C616" s="5"/>
      <c r="D616" s="26"/>
      <c r="E616" s="51"/>
      <c r="F616" s="53"/>
      <c r="G616" s="49"/>
      <c r="H616" s="49"/>
      <c r="I616" s="49"/>
      <c r="J616" s="49"/>
      <c r="K616" s="49"/>
      <c r="L616" s="49"/>
      <c r="M616" s="49"/>
      <c r="N616" s="49"/>
      <c r="O616" s="49"/>
      <c r="P616" s="56"/>
      <c r="Q616" s="70"/>
      <c r="R616" s="61"/>
      <c r="T616" s="62">
        <f>$G616+$H616+$L616+IF(ISBLANK($E616),0,$F616*VLOOKUP($E616,'INFO_Materials recyclability'!$I$6:$M$14,2,0))</f>
        <v>0</v>
      </c>
      <c r="U616" s="62">
        <f>$I616+$J616+$K616+$M616+$N616+$O616+$P616+$Q616+$R616+IF(ISBLANK($E616),0,$F616*(1-VLOOKUP($E616,'INFO_Materials recyclability'!$I$6:$M$14,2,0)))</f>
        <v>0</v>
      </c>
      <c r="V616" s="62">
        <f>$G616+$H616+$K616+IF(ISBLANK($E616),0,$F616*VLOOKUP($E616,'INFO_Materials recyclability'!$I$6:$M$14,3,0))</f>
        <v>0</v>
      </c>
      <c r="W616" s="62">
        <f>$I616+$J616+$L616+$M616+$N616+$O616+$P616+$Q616+$R616+IF(ISBLANK($E616),0,$F616*(1-VLOOKUP($E616,'INFO_Materials recyclability'!$I$6:$M$14,3,0)))</f>
        <v>0</v>
      </c>
      <c r="X616" s="62">
        <f>$G616+$H616+$I616+IF(ISBLANK($E616),0,$F616*VLOOKUP($E616,'INFO_Materials recyclability'!$I$6:$M$14,4,0))</f>
        <v>0</v>
      </c>
      <c r="Y616" s="62">
        <f>$J616+$K616+$L616+$M616+$N616+$O616+$P616+$Q616+$R616+IF(ISBLANK($E616),0,$F616*(1-VLOOKUP($E616,'INFO_Materials recyclability'!$I$6:$M$14,4,0)))</f>
        <v>0</v>
      </c>
      <c r="Z616" s="62">
        <f>$G616+$H616+$I616+$J616+IF(ISBLANK($E616),0,$F616*VLOOKUP($E616,'INFO_Materials recyclability'!$I$6:$M$14,5,0))</f>
        <v>0</v>
      </c>
      <c r="AA616" s="62">
        <f>$K616+$L616+$M616+$N616+$O616+$P616+$Q616+$R616+IF(ISBLANK($E616),0,$F616*(1-VLOOKUP($E616,'INFO_Materials recyclability'!$I$6:$M$14,5,0)))</f>
        <v>0</v>
      </c>
    </row>
    <row r="617" spans="2:27" x14ac:dyDescent="0.35">
      <c r="B617" s="5"/>
      <c r="C617" s="5"/>
      <c r="D617" s="26"/>
      <c r="E617" s="51"/>
      <c r="F617" s="53"/>
      <c r="G617" s="49"/>
      <c r="H617" s="49"/>
      <c r="I617" s="49"/>
      <c r="J617" s="49"/>
      <c r="K617" s="49"/>
      <c r="L617" s="49"/>
      <c r="M617" s="49"/>
      <c r="N617" s="49"/>
      <c r="O617" s="49"/>
      <c r="P617" s="56"/>
      <c r="Q617" s="70"/>
      <c r="R617" s="61"/>
      <c r="T617" s="62">
        <f>$G617+$H617+$L617+IF(ISBLANK($E617),0,$F617*VLOOKUP($E617,'INFO_Materials recyclability'!$I$6:$M$14,2,0))</f>
        <v>0</v>
      </c>
      <c r="U617" s="62">
        <f>$I617+$J617+$K617+$M617+$N617+$O617+$P617+$Q617+$R617+IF(ISBLANK($E617),0,$F617*(1-VLOOKUP($E617,'INFO_Materials recyclability'!$I$6:$M$14,2,0)))</f>
        <v>0</v>
      </c>
      <c r="V617" s="62">
        <f>$G617+$H617+$K617+IF(ISBLANK($E617),0,$F617*VLOOKUP($E617,'INFO_Materials recyclability'!$I$6:$M$14,3,0))</f>
        <v>0</v>
      </c>
      <c r="W617" s="62">
        <f>$I617+$J617+$L617+$M617+$N617+$O617+$P617+$Q617+$R617+IF(ISBLANK($E617),0,$F617*(1-VLOOKUP($E617,'INFO_Materials recyclability'!$I$6:$M$14,3,0)))</f>
        <v>0</v>
      </c>
      <c r="X617" s="62">
        <f>$G617+$H617+$I617+IF(ISBLANK($E617),0,$F617*VLOOKUP($E617,'INFO_Materials recyclability'!$I$6:$M$14,4,0))</f>
        <v>0</v>
      </c>
      <c r="Y617" s="62">
        <f>$J617+$K617+$L617+$M617+$N617+$O617+$P617+$Q617+$R617+IF(ISBLANK($E617),0,$F617*(1-VLOOKUP($E617,'INFO_Materials recyclability'!$I$6:$M$14,4,0)))</f>
        <v>0</v>
      </c>
      <c r="Z617" s="62">
        <f>$G617+$H617+$I617+$J617+IF(ISBLANK($E617),0,$F617*VLOOKUP($E617,'INFO_Materials recyclability'!$I$6:$M$14,5,0))</f>
        <v>0</v>
      </c>
      <c r="AA617" s="62">
        <f>$K617+$L617+$M617+$N617+$O617+$P617+$Q617+$R617+IF(ISBLANK($E617),0,$F617*(1-VLOOKUP($E617,'INFO_Materials recyclability'!$I$6:$M$14,5,0)))</f>
        <v>0</v>
      </c>
    </row>
    <row r="618" spans="2:27" x14ac:dyDescent="0.35">
      <c r="B618" s="5"/>
      <c r="C618" s="5"/>
      <c r="D618" s="26"/>
      <c r="E618" s="51"/>
      <c r="F618" s="53"/>
      <c r="G618" s="49"/>
      <c r="H618" s="49"/>
      <c r="I618" s="49"/>
      <c r="J618" s="49"/>
      <c r="K618" s="49"/>
      <c r="L618" s="49"/>
      <c r="M618" s="49"/>
      <c r="N618" s="49"/>
      <c r="O618" s="49"/>
      <c r="P618" s="56"/>
      <c r="Q618" s="70"/>
      <c r="R618" s="61"/>
      <c r="T618" s="62">
        <f>$G618+$H618+$L618+IF(ISBLANK($E618),0,$F618*VLOOKUP($E618,'INFO_Materials recyclability'!$I$6:$M$14,2,0))</f>
        <v>0</v>
      </c>
      <c r="U618" s="62">
        <f>$I618+$J618+$K618+$M618+$N618+$O618+$P618+$Q618+$R618+IF(ISBLANK($E618),0,$F618*(1-VLOOKUP($E618,'INFO_Materials recyclability'!$I$6:$M$14,2,0)))</f>
        <v>0</v>
      </c>
      <c r="V618" s="62">
        <f>$G618+$H618+$K618+IF(ISBLANK($E618),0,$F618*VLOOKUP($E618,'INFO_Materials recyclability'!$I$6:$M$14,3,0))</f>
        <v>0</v>
      </c>
      <c r="W618" s="62">
        <f>$I618+$J618+$L618+$M618+$N618+$O618+$P618+$Q618+$R618+IF(ISBLANK($E618),0,$F618*(1-VLOOKUP($E618,'INFO_Materials recyclability'!$I$6:$M$14,3,0)))</f>
        <v>0</v>
      </c>
      <c r="X618" s="62">
        <f>$G618+$H618+$I618+IF(ISBLANK($E618),0,$F618*VLOOKUP($E618,'INFO_Materials recyclability'!$I$6:$M$14,4,0))</f>
        <v>0</v>
      </c>
      <c r="Y618" s="62">
        <f>$J618+$K618+$L618+$M618+$N618+$O618+$P618+$Q618+$R618+IF(ISBLANK($E618),0,$F618*(1-VLOOKUP($E618,'INFO_Materials recyclability'!$I$6:$M$14,4,0)))</f>
        <v>0</v>
      </c>
      <c r="Z618" s="62">
        <f>$G618+$H618+$I618+$J618+IF(ISBLANK($E618),0,$F618*VLOOKUP($E618,'INFO_Materials recyclability'!$I$6:$M$14,5,0))</f>
        <v>0</v>
      </c>
      <c r="AA618" s="62">
        <f>$K618+$L618+$M618+$N618+$O618+$P618+$Q618+$R618+IF(ISBLANK($E618),0,$F618*(1-VLOOKUP($E618,'INFO_Materials recyclability'!$I$6:$M$14,5,0)))</f>
        <v>0</v>
      </c>
    </row>
    <row r="619" spans="2:27" x14ac:dyDescent="0.35">
      <c r="B619" s="5"/>
      <c r="C619" s="5"/>
      <c r="D619" s="26"/>
      <c r="E619" s="51"/>
      <c r="F619" s="53"/>
      <c r="G619" s="49"/>
      <c r="H619" s="49"/>
      <c r="I619" s="49"/>
      <c r="J619" s="49"/>
      <c r="K619" s="49"/>
      <c r="L619" s="49"/>
      <c r="M619" s="49"/>
      <c r="N619" s="49"/>
      <c r="O619" s="49"/>
      <c r="P619" s="56"/>
      <c r="Q619" s="70"/>
      <c r="R619" s="61"/>
      <c r="T619" s="62">
        <f>$G619+$H619+$L619+IF(ISBLANK($E619),0,$F619*VLOOKUP($E619,'INFO_Materials recyclability'!$I$6:$M$14,2,0))</f>
        <v>0</v>
      </c>
      <c r="U619" s="62">
        <f>$I619+$J619+$K619+$M619+$N619+$O619+$P619+$Q619+$R619+IF(ISBLANK($E619),0,$F619*(1-VLOOKUP($E619,'INFO_Materials recyclability'!$I$6:$M$14,2,0)))</f>
        <v>0</v>
      </c>
      <c r="V619" s="62">
        <f>$G619+$H619+$K619+IF(ISBLANK($E619),0,$F619*VLOOKUP($E619,'INFO_Materials recyclability'!$I$6:$M$14,3,0))</f>
        <v>0</v>
      </c>
      <c r="W619" s="62">
        <f>$I619+$J619+$L619+$M619+$N619+$O619+$P619+$Q619+$R619+IF(ISBLANK($E619),0,$F619*(1-VLOOKUP($E619,'INFO_Materials recyclability'!$I$6:$M$14,3,0)))</f>
        <v>0</v>
      </c>
      <c r="X619" s="62">
        <f>$G619+$H619+$I619+IF(ISBLANK($E619),0,$F619*VLOOKUP($E619,'INFO_Materials recyclability'!$I$6:$M$14,4,0))</f>
        <v>0</v>
      </c>
      <c r="Y619" s="62">
        <f>$J619+$K619+$L619+$M619+$N619+$O619+$P619+$Q619+$R619+IF(ISBLANK($E619),0,$F619*(1-VLOOKUP($E619,'INFO_Materials recyclability'!$I$6:$M$14,4,0)))</f>
        <v>0</v>
      </c>
      <c r="Z619" s="62">
        <f>$G619+$H619+$I619+$J619+IF(ISBLANK($E619),0,$F619*VLOOKUP($E619,'INFO_Materials recyclability'!$I$6:$M$14,5,0))</f>
        <v>0</v>
      </c>
      <c r="AA619" s="62">
        <f>$K619+$L619+$M619+$N619+$O619+$P619+$Q619+$R619+IF(ISBLANK($E619),0,$F619*(1-VLOOKUP($E619,'INFO_Materials recyclability'!$I$6:$M$14,5,0)))</f>
        <v>0</v>
      </c>
    </row>
    <row r="620" spans="2:27" x14ac:dyDescent="0.35">
      <c r="B620" s="5"/>
      <c r="C620" s="5"/>
      <c r="D620" s="26"/>
      <c r="E620" s="51"/>
      <c r="F620" s="53"/>
      <c r="G620" s="49"/>
      <c r="H620" s="49"/>
      <c r="I620" s="49"/>
      <c r="J620" s="49"/>
      <c r="K620" s="49"/>
      <c r="L620" s="49"/>
      <c r="M620" s="49"/>
      <c r="N620" s="49"/>
      <c r="O620" s="49"/>
      <c r="P620" s="56"/>
      <c r="Q620" s="70"/>
      <c r="R620" s="61"/>
      <c r="T620" s="62">
        <f>$G620+$H620+$L620+IF(ISBLANK($E620),0,$F620*VLOOKUP($E620,'INFO_Materials recyclability'!$I$6:$M$14,2,0))</f>
        <v>0</v>
      </c>
      <c r="U620" s="62">
        <f>$I620+$J620+$K620+$M620+$N620+$O620+$P620+$Q620+$R620+IF(ISBLANK($E620),0,$F620*(1-VLOOKUP($E620,'INFO_Materials recyclability'!$I$6:$M$14,2,0)))</f>
        <v>0</v>
      </c>
      <c r="V620" s="62">
        <f>$G620+$H620+$K620+IF(ISBLANK($E620),0,$F620*VLOOKUP($E620,'INFO_Materials recyclability'!$I$6:$M$14,3,0))</f>
        <v>0</v>
      </c>
      <c r="W620" s="62">
        <f>$I620+$J620+$L620+$M620+$N620+$O620+$P620+$Q620+$R620+IF(ISBLANK($E620),0,$F620*(1-VLOOKUP($E620,'INFO_Materials recyclability'!$I$6:$M$14,3,0)))</f>
        <v>0</v>
      </c>
      <c r="X620" s="62">
        <f>$G620+$H620+$I620+IF(ISBLANK($E620),0,$F620*VLOOKUP($E620,'INFO_Materials recyclability'!$I$6:$M$14,4,0))</f>
        <v>0</v>
      </c>
      <c r="Y620" s="62">
        <f>$J620+$K620+$L620+$M620+$N620+$O620+$P620+$Q620+$R620+IF(ISBLANK($E620),0,$F620*(1-VLOOKUP($E620,'INFO_Materials recyclability'!$I$6:$M$14,4,0)))</f>
        <v>0</v>
      </c>
      <c r="Z620" s="62">
        <f>$G620+$H620+$I620+$J620+IF(ISBLANK($E620),0,$F620*VLOOKUP($E620,'INFO_Materials recyclability'!$I$6:$M$14,5,0))</f>
        <v>0</v>
      </c>
      <c r="AA620" s="62">
        <f>$K620+$L620+$M620+$N620+$O620+$P620+$Q620+$R620+IF(ISBLANK($E620),0,$F620*(1-VLOOKUP($E620,'INFO_Materials recyclability'!$I$6:$M$14,5,0)))</f>
        <v>0</v>
      </c>
    </row>
    <row r="621" spans="2:27" x14ac:dyDescent="0.35">
      <c r="B621" s="5"/>
      <c r="C621" s="5"/>
      <c r="D621" s="26"/>
      <c r="E621" s="51"/>
      <c r="F621" s="53"/>
      <c r="G621" s="49"/>
      <c r="H621" s="49"/>
      <c r="I621" s="49"/>
      <c r="J621" s="49"/>
      <c r="K621" s="49"/>
      <c r="L621" s="49"/>
      <c r="M621" s="49"/>
      <c r="N621" s="49"/>
      <c r="O621" s="49"/>
      <c r="P621" s="56"/>
      <c r="Q621" s="70"/>
      <c r="R621" s="61"/>
      <c r="T621" s="62">
        <f>$G621+$H621+$L621+IF(ISBLANK($E621),0,$F621*VLOOKUP($E621,'INFO_Materials recyclability'!$I$6:$M$14,2,0))</f>
        <v>0</v>
      </c>
      <c r="U621" s="62">
        <f>$I621+$J621+$K621+$M621+$N621+$O621+$P621+$Q621+$R621+IF(ISBLANK($E621),0,$F621*(1-VLOOKUP($E621,'INFO_Materials recyclability'!$I$6:$M$14,2,0)))</f>
        <v>0</v>
      </c>
      <c r="V621" s="62">
        <f>$G621+$H621+$K621+IF(ISBLANK($E621),0,$F621*VLOOKUP($E621,'INFO_Materials recyclability'!$I$6:$M$14,3,0))</f>
        <v>0</v>
      </c>
      <c r="W621" s="62">
        <f>$I621+$J621+$L621+$M621+$N621+$O621+$P621+$Q621+$R621+IF(ISBLANK($E621),0,$F621*(1-VLOOKUP($E621,'INFO_Materials recyclability'!$I$6:$M$14,3,0)))</f>
        <v>0</v>
      </c>
      <c r="X621" s="62">
        <f>$G621+$H621+$I621+IF(ISBLANK($E621),0,$F621*VLOOKUP($E621,'INFO_Materials recyclability'!$I$6:$M$14,4,0))</f>
        <v>0</v>
      </c>
      <c r="Y621" s="62">
        <f>$J621+$K621+$L621+$M621+$N621+$O621+$P621+$Q621+$R621+IF(ISBLANK($E621),0,$F621*(1-VLOOKUP($E621,'INFO_Materials recyclability'!$I$6:$M$14,4,0)))</f>
        <v>0</v>
      </c>
      <c r="Z621" s="62">
        <f>$G621+$H621+$I621+$J621+IF(ISBLANK($E621),0,$F621*VLOOKUP($E621,'INFO_Materials recyclability'!$I$6:$M$14,5,0))</f>
        <v>0</v>
      </c>
      <c r="AA621" s="62">
        <f>$K621+$L621+$M621+$N621+$O621+$P621+$Q621+$R621+IF(ISBLANK($E621),0,$F621*(1-VLOOKUP($E621,'INFO_Materials recyclability'!$I$6:$M$14,5,0)))</f>
        <v>0</v>
      </c>
    </row>
    <row r="622" spans="2:27" x14ac:dyDescent="0.35">
      <c r="B622" s="5"/>
      <c r="C622" s="5"/>
      <c r="D622" s="26"/>
      <c r="E622" s="51"/>
      <c r="F622" s="53"/>
      <c r="G622" s="49"/>
      <c r="H622" s="49"/>
      <c r="I622" s="49"/>
      <c r="J622" s="49"/>
      <c r="K622" s="49"/>
      <c r="L622" s="49"/>
      <c r="M622" s="49"/>
      <c r="N622" s="49"/>
      <c r="O622" s="49"/>
      <c r="P622" s="56"/>
      <c r="Q622" s="70"/>
      <c r="R622" s="61"/>
      <c r="T622" s="62">
        <f>$G622+$H622+$L622+IF(ISBLANK($E622),0,$F622*VLOOKUP($E622,'INFO_Materials recyclability'!$I$6:$M$14,2,0))</f>
        <v>0</v>
      </c>
      <c r="U622" s="62">
        <f>$I622+$J622+$K622+$M622+$N622+$O622+$P622+$Q622+$R622+IF(ISBLANK($E622),0,$F622*(1-VLOOKUP($E622,'INFO_Materials recyclability'!$I$6:$M$14,2,0)))</f>
        <v>0</v>
      </c>
      <c r="V622" s="62">
        <f>$G622+$H622+$K622+IF(ISBLANK($E622),0,$F622*VLOOKUP($E622,'INFO_Materials recyclability'!$I$6:$M$14,3,0))</f>
        <v>0</v>
      </c>
      <c r="W622" s="62">
        <f>$I622+$J622+$L622+$M622+$N622+$O622+$P622+$Q622+$R622+IF(ISBLANK($E622),0,$F622*(1-VLOOKUP($E622,'INFO_Materials recyclability'!$I$6:$M$14,3,0)))</f>
        <v>0</v>
      </c>
      <c r="X622" s="62">
        <f>$G622+$H622+$I622+IF(ISBLANK($E622),0,$F622*VLOOKUP($E622,'INFO_Materials recyclability'!$I$6:$M$14,4,0))</f>
        <v>0</v>
      </c>
      <c r="Y622" s="62">
        <f>$J622+$K622+$L622+$M622+$N622+$O622+$P622+$Q622+$R622+IF(ISBLANK($E622),0,$F622*(1-VLOOKUP($E622,'INFO_Materials recyclability'!$I$6:$M$14,4,0)))</f>
        <v>0</v>
      </c>
      <c r="Z622" s="62">
        <f>$G622+$H622+$I622+$J622+IF(ISBLANK($E622),0,$F622*VLOOKUP($E622,'INFO_Materials recyclability'!$I$6:$M$14,5,0))</f>
        <v>0</v>
      </c>
      <c r="AA622" s="62">
        <f>$K622+$L622+$M622+$N622+$O622+$P622+$Q622+$R622+IF(ISBLANK($E622),0,$F622*(1-VLOOKUP($E622,'INFO_Materials recyclability'!$I$6:$M$14,5,0)))</f>
        <v>0</v>
      </c>
    </row>
    <row r="623" spans="2:27" x14ac:dyDescent="0.35">
      <c r="B623" s="5"/>
      <c r="C623" s="5"/>
      <c r="D623" s="26"/>
      <c r="E623" s="51"/>
      <c r="F623" s="53"/>
      <c r="G623" s="49"/>
      <c r="H623" s="49"/>
      <c r="I623" s="49"/>
      <c r="J623" s="49"/>
      <c r="K623" s="49"/>
      <c r="L623" s="49"/>
      <c r="M623" s="49"/>
      <c r="N623" s="49"/>
      <c r="O623" s="49"/>
      <c r="P623" s="56"/>
      <c r="Q623" s="70"/>
      <c r="R623" s="61"/>
      <c r="T623" s="62">
        <f>$G623+$H623+$L623+IF(ISBLANK($E623),0,$F623*VLOOKUP($E623,'INFO_Materials recyclability'!$I$6:$M$14,2,0))</f>
        <v>0</v>
      </c>
      <c r="U623" s="62">
        <f>$I623+$J623+$K623+$M623+$N623+$O623+$P623+$Q623+$R623+IF(ISBLANK($E623),0,$F623*(1-VLOOKUP($E623,'INFO_Materials recyclability'!$I$6:$M$14,2,0)))</f>
        <v>0</v>
      </c>
      <c r="V623" s="62">
        <f>$G623+$H623+$K623+IF(ISBLANK($E623),0,$F623*VLOOKUP($E623,'INFO_Materials recyclability'!$I$6:$M$14,3,0))</f>
        <v>0</v>
      </c>
      <c r="W623" s="62">
        <f>$I623+$J623+$L623+$M623+$N623+$O623+$P623+$Q623+$R623+IF(ISBLANK($E623),0,$F623*(1-VLOOKUP($E623,'INFO_Materials recyclability'!$I$6:$M$14,3,0)))</f>
        <v>0</v>
      </c>
      <c r="X623" s="62">
        <f>$G623+$H623+$I623+IF(ISBLANK($E623),0,$F623*VLOOKUP($E623,'INFO_Materials recyclability'!$I$6:$M$14,4,0))</f>
        <v>0</v>
      </c>
      <c r="Y623" s="62">
        <f>$J623+$K623+$L623+$M623+$N623+$O623+$P623+$Q623+$R623+IF(ISBLANK($E623),0,$F623*(1-VLOOKUP($E623,'INFO_Materials recyclability'!$I$6:$M$14,4,0)))</f>
        <v>0</v>
      </c>
      <c r="Z623" s="62">
        <f>$G623+$H623+$I623+$J623+IF(ISBLANK($E623),0,$F623*VLOOKUP($E623,'INFO_Materials recyclability'!$I$6:$M$14,5,0))</f>
        <v>0</v>
      </c>
      <c r="AA623" s="62">
        <f>$K623+$L623+$M623+$N623+$O623+$P623+$Q623+$R623+IF(ISBLANK($E623),0,$F623*(1-VLOOKUP($E623,'INFO_Materials recyclability'!$I$6:$M$14,5,0)))</f>
        <v>0</v>
      </c>
    </row>
    <row r="624" spans="2:27" x14ac:dyDescent="0.35">
      <c r="B624" s="5"/>
      <c r="C624" s="5"/>
      <c r="D624" s="26"/>
      <c r="E624" s="51"/>
      <c r="F624" s="53"/>
      <c r="G624" s="49"/>
      <c r="H624" s="49"/>
      <c r="I624" s="49"/>
      <c r="J624" s="49"/>
      <c r="K624" s="49"/>
      <c r="L624" s="49"/>
      <c r="M624" s="49"/>
      <c r="N624" s="49"/>
      <c r="O624" s="49"/>
      <c r="P624" s="56"/>
      <c r="Q624" s="70"/>
      <c r="R624" s="61"/>
      <c r="T624" s="62">
        <f>$G624+$H624+$L624+IF(ISBLANK($E624),0,$F624*VLOOKUP($E624,'INFO_Materials recyclability'!$I$6:$M$14,2,0))</f>
        <v>0</v>
      </c>
      <c r="U624" s="62">
        <f>$I624+$J624+$K624+$M624+$N624+$O624+$P624+$Q624+$R624+IF(ISBLANK($E624),0,$F624*(1-VLOOKUP($E624,'INFO_Materials recyclability'!$I$6:$M$14,2,0)))</f>
        <v>0</v>
      </c>
      <c r="V624" s="62">
        <f>$G624+$H624+$K624+IF(ISBLANK($E624),0,$F624*VLOOKUP($E624,'INFO_Materials recyclability'!$I$6:$M$14,3,0))</f>
        <v>0</v>
      </c>
      <c r="W624" s="62">
        <f>$I624+$J624+$L624+$M624+$N624+$O624+$P624+$Q624+$R624+IF(ISBLANK($E624),0,$F624*(1-VLOOKUP($E624,'INFO_Materials recyclability'!$I$6:$M$14,3,0)))</f>
        <v>0</v>
      </c>
      <c r="X624" s="62">
        <f>$G624+$H624+$I624+IF(ISBLANK($E624),0,$F624*VLOOKUP($E624,'INFO_Materials recyclability'!$I$6:$M$14,4,0))</f>
        <v>0</v>
      </c>
      <c r="Y624" s="62">
        <f>$J624+$K624+$L624+$M624+$N624+$O624+$P624+$Q624+$R624+IF(ISBLANK($E624),0,$F624*(1-VLOOKUP($E624,'INFO_Materials recyclability'!$I$6:$M$14,4,0)))</f>
        <v>0</v>
      </c>
      <c r="Z624" s="62">
        <f>$G624+$H624+$I624+$J624+IF(ISBLANK($E624),0,$F624*VLOOKUP($E624,'INFO_Materials recyclability'!$I$6:$M$14,5,0))</f>
        <v>0</v>
      </c>
      <c r="AA624" s="62">
        <f>$K624+$L624+$M624+$N624+$O624+$P624+$Q624+$R624+IF(ISBLANK($E624),0,$F624*(1-VLOOKUP($E624,'INFO_Materials recyclability'!$I$6:$M$14,5,0)))</f>
        <v>0</v>
      </c>
    </row>
    <row r="625" spans="2:27" x14ac:dyDescent="0.35">
      <c r="B625" s="5"/>
      <c r="C625" s="5"/>
      <c r="D625" s="26"/>
      <c r="E625" s="51"/>
      <c r="F625" s="53"/>
      <c r="G625" s="49"/>
      <c r="H625" s="49"/>
      <c r="I625" s="49"/>
      <c r="J625" s="49"/>
      <c r="K625" s="49"/>
      <c r="L625" s="49"/>
      <c r="M625" s="49"/>
      <c r="N625" s="49"/>
      <c r="O625" s="49"/>
      <c r="P625" s="56"/>
      <c r="Q625" s="70"/>
      <c r="R625" s="61"/>
      <c r="T625" s="62">
        <f>$G625+$H625+$L625+IF(ISBLANK($E625),0,$F625*VLOOKUP($E625,'INFO_Materials recyclability'!$I$6:$M$14,2,0))</f>
        <v>0</v>
      </c>
      <c r="U625" s="62">
        <f>$I625+$J625+$K625+$M625+$N625+$O625+$P625+$Q625+$R625+IF(ISBLANK($E625),0,$F625*(1-VLOOKUP($E625,'INFO_Materials recyclability'!$I$6:$M$14,2,0)))</f>
        <v>0</v>
      </c>
      <c r="V625" s="62">
        <f>$G625+$H625+$K625+IF(ISBLANK($E625),0,$F625*VLOOKUP($E625,'INFO_Materials recyclability'!$I$6:$M$14,3,0))</f>
        <v>0</v>
      </c>
      <c r="W625" s="62">
        <f>$I625+$J625+$L625+$M625+$N625+$O625+$P625+$Q625+$R625+IF(ISBLANK($E625),0,$F625*(1-VLOOKUP($E625,'INFO_Materials recyclability'!$I$6:$M$14,3,0)))</f>
        <v>0</v>
      </c>
      <c r="X625" s="62">
        <f>$G625+$H625+$I625+IF(ISBLANK($E625),0,$F625*VLOOKUP($E625,'INFO_Materials recyclability'!$I$6:$M$14,4,0))</f>
        <v>0</v>
      </c>
      <c r="Y625" s="62">
        <f>$J625+$K625+$L625+$M625+$N625+$O625+$P625+$Q625+$R625+IF(ISBLANK($E625),0,$F625*(1-VLOOKUP($E625,'INFO_Materials recyclability'!$I$6:$M$14,4,0)))</f>
        <v>0</v>
      </c>
      <c r="Z625" s="62">
        <f>$G625+$H625+$I625+$J625+IF(ISBLANK($E625),0,$F625*VLOOKUP($E625,'INFO_Materials recyclability'!$I$6:$M$14,5,0))</f>
        <v>0</v>
      </c>
      <c r="AA625" s="62">
        <f>$K625+$L625+$M625+$N625+$O625+$P625+$Q625+$R625+IF(ISBLANK($E625),0,$F625*(1-VLOOKUP($E625,'INFO_Materials recyclability'!$I$6:$M$14,5,0)))</f>
        <v>0</v>
      </c>
    </row>
    <row r="626" spans="2:27" x14ac:dyDescent="0.35">
      <c r="B626" s="5"/>
      <c r="C626" s="5"/>
      <c r="D626" s="26"/>
      <c r="E626" s="51"/>
      <c r="F626" s="53"/>
      <c r="G626" s="49"/>
      <c r="H626" s="49"/>
      <c r="I626" s="49"/>
      <c r="J626" s="49"/>
      <c r="K626" s="49"/>
      <c r="L626" s="49"/>
      <c r="M626" s="49"/>
      <c r="N626" s="49"/>
      <c r="O626" s="49"/>
      <c r="P626" s="56"/>
      <c r="Q626" s="70"/>
      <c r="R626" s="61"/>
      <c r="T626" s="62">
        <f>$G626+$H626+$L626+IF(ISBLANK($E626),0,$F626*VLOOKUP($E626,'INFO_Materials recyclability'!$I$6:$M$14,2,0))</f>
        <v>0</v>
      </c>
      <c r="U626" s="62">
        <f>$I626+$J626+$K626+$M626+$N626+$O626+$P626+$Q626+$R626+IF(ISBLANK($E626),0,$F626*(1-VLOOKUP($E626,'INFO_Materials recyclability'!$I$6:$M$14,2,0)))</f>
        <v>0</v>
      </c>
      <c r="V626" s="62">
        <f>$G626+$H626+$K626+IF(ISBLANK($E626),0,$F626*VLOOKUP($E626,'INFO_Materials recyclability'!$I$6:$M$14,3,0))</f>
        <v>0</v>
      </c>
      <c r="W626" s="62">
        <f>$I626+$J626+$L626+$M626+$N626+$O626+$P626+$Q626+$R626+IF(ISBLANK($E626),0,$F626*(1-VLOOKUP($E626,'INFO_Materials recyclability'!$I$6:$M$14,3,0)))</f>
        <v>0</v>
      </c>
      <c r="X626" s="62">
        <f>$G626+$H626+$I626+IF(ISBLANK($E626),0,$F626*VLOOKUP($E626,'INFO_Materials recyclability'!$I$6:$M$14,4,0))</f>
        <v>0</v>
      </c>
      <c r="Y626" s="62">
        <f>$J626+$K626+$L626+$M626+$N626+$O626+$P626+$Q626+$R626+IF(ISBLANK($E626),0,$F626*(1-VLOOKUP($E626,'INFO_Materials recyclability'!$I$6:$M$14,4,0)))</f>
        <v>0</v>
      </c>
      <c r="Z626" s="62">
        <f>$G626+$H626+$I626+$J626+IF(ISBLANK($E626),0,$F626*VLOOKUP($E626,'INFO_Materials recyclability'!$I$6:$M$14,5,0))</f>
        <v>0</v>
      </c>
      <c r="AA626" s="62">
        <f>$K626+$L626+$M626+$N626+$O626+$P626+$Q626+$R626+IF(ISBLANK($E626),0,$F626*(1-VLOOKUP($E626,'INFO_Materials recyclability'!$I$6:$M$14,5,0)))</f>
        <v>0</v>
      </c>
    </row>
    <row r="627" spans="2:27" x14ac:dyDescent="0.35">
      <c r="B627" s="5"/>
      <c r="C627" s="5"/>
      <c r="D627" s="26"/>
      <c r="E627" s="51"/>
      <c r="F627" s="53"/>
      <c r="G627" s="49"/>
      <c r="H627" s="49"/>
      <c r="I627" s="49"/>
      <c r="J627" s="49"/>
      <c r="K627" s="49"/>
      <c r="L627" s="49"/>
      <c r="M627" s="49"/>
      <c r="N627" s="49"/>
      <c r="O627" s="49"/>
      <c r="P627" s="56"/>
      <c r="Q627" s="70"/>
      <c r="R627" s="61"/>
      <c r="T627" s="62">
        <f>$G627+$H627+$L627+IF(ISBLANK($E627),0,$F627*VLOOKUP($E627,'INFO_Materials recyclability'!$I$6:$M$14,2,0))</f>
        <v>0</v>
      </c>
      <c r="U627" s="62">
        <f>$I627+$J627+$K627+$M627+$N627+$O627+$P627+$Q627+$R627+IF(ISBLANK($E627),0,$F627*(1-VLOOKUP($E627,'INFO_Materials recyclability'!$I$6:$M$14,2,0)))</f>
        <v>0</v>
      </c>
      <c r="V627" s="62">
        <f>$G627+$H627+$K627+IF(ISBLANK($E627),0,$F627*VLOOKUP($E627,'INFO_Materials recyclability'!$I$6:$M$14,3,0))</f>
        <v>0</v>
      </c>
      <c r="W627" s="62">
        <f>$I627+$J627+$L627+$M627+$N627+$O627+$P627+$Q627+$R627+IF(ISBLANK($E627),0,$F627*(1-VLOOKUP($E627,'INFO_Materials recyclability'!$I$6:$M$14,3,0)))</f>
        <v>0</v>
      </c>
      <c r="X627" s="62">
        <f>$G627+$H627+$I627+IF(ISBLANK($E627),0,$F627*VLOOKUP($E627,'INFO_Materials recyclability'!$I$6:$M$14,4,0))</f>
        <v>0</v>
      </c>
      <c r="Y627" s="62">
        <f>$J627+$K627+$L627+$M627+$N627+$O627+$P627+$Q627+$R627+IF(ISBLANK($E627),0,$F627*(1-VLOOKUP($E627,'INFO_Materials recyclability'!$I$6:$M$14,4,0)))</f>
        <v>0</v>
      </c>
      <c r="Z627" s="62">
        <f>$G627+$H627+$I627+$J627+IF(ISBLANK($E627),0,$F627*VLOOKUP($E627,'INFO_Materials recyclability'!$I$6:$M$14,5,0))</f>
        <v>0</v>
      </c>
      <c r="AA627" s="62">
        <f>$K627+$L627+$M627+$N627+$O627+$P627+$Q627+$R627+IF(ISBLANK($E627),0,$F627*(1-VLOOKUP($E627,'INFO_Materials recyclability'!$I$6:$M$14,5,0)))</f>
        <v>0</v>
      </c>
    </row>
    <row r="628" spans="2:27" x14ac:dyDescent="0.35">
      <c r="B628" s="5"/>
      <c r="C628" s="5"/>
      <c r="D628" s="26"/>
      <c r="E628" s="51"/>
      <c r="F628" s="53"/>
      <c r="G628" s="49"/>
      <c r="H628" s="49"/>
      <c r="I628" s="49"/>
      <c r="J628" s="49"/>
      <c r="K628" s="49"/>
      <c r="L628" s="49"/>
      <c r="M628" s="49"/>
      <c r="N628" s="49"/>
      <c r="O628" s="49"/>
      <c r="P628" s="56"/>
      <c r="Q628" s="70"/>
      <c r="R628" s="61"/>
      <c r="T628" s="62">
        <f>$G628+$H628+$L628+IF(ISBLANK($E628),0,$F628*VLOOKUP($E628,'INFO_Materials recyclability'!$I$6:$M$14,2,0))</f>
        <v>0</v>
      </c>
      <c r="U628" s="62">
        <f>$I628+$J628+$K628+$M628+$N628+$O628+$P628+$Q628+$R628+IF(ISBLANK($E628),0,$F628*(1-VLOOKUP($E628,'INFO_Materials recyclability'!$I$6:$M$14,2,0)))</f>
        <v>0</v>
      </c>
      <c r="V628" s="62">
        <f>$G628+$H628+$K628+IF(ISBLANK($E628),0,$F628*VLOOKUP($E628,'INFO_Materials recyclability'!$I$6:$M$14,3,0))</f>
        <v>0</v>
      </c>
      <c r="W628" s="62">
        <f>$I628+$J628+$L628+$M628+$N628+$O628+$P628+$Q628+$R628+IF(ISBLANK($E628),0,$F628*(1-VLOOKUP($E628,'INFO_Materials recyclability'!$I$6:$M$14,3,0)))</f>
        <v>0</v>
      </c>
      <c r="X628" s="62">
        <f>$G628+$H628+$I628+IF(ISBLANK($E628),0,$F628*VLOOKUP($E628,'INFO_Materials recyclability'!$I$6:$M$14,4,0))</f>
        <v>0</v>
      </c>
      <c r="Y628" s="62">
        <f>$J628+$K628+$L628+$M628+$N628+$O628+$P628+$Q628+$R628+IF(ISBLANK($E628),0,$F628*(1-VLOOKUP($E628,'INFO_Materials recyclability'!$I$6:$M$14,4,0)))</f>
        <v>0</v>
      </c>
      <c r="Z628" s="62">
        <f>$G628+$H628+$I628+$J628+IF(ISBLANK($E628),0,$F628*VLOOKUP($E628,'INFO_Materials recyclability'!$I$6:$M$14,5,0))</f>
        <v>0</v>
      </c>
      <c r="AA628" s="62">
        <f>$K628+$L628+$M628+$N628+$O628+$P628+$Q628+$R628+IF(ISBLANK($E628),0,$F628*(1-VLOOKUP($E628,'INFO_Materials recyclability'!$I$6:$M$14,5,0)))</f>
        <v>0</v>
      </c>
    </row>
    <row r="629" spans="2:27" x14ac:dyDescent="0.35">
      <c r="B629" s="5"/>
      <c r="C629" s="5"/>
      <c r="D629" s="26"/>
      <c r="E629" s="51"/>
      <c r="F629" s="53"/>
      <c r="G629" s="49"/>
      <c r="H629" s="49"/>
      <c r="I629" s="49"/>
      <c r="J629" s="49"/>
      <c r="K629" s="49"/>
      <c r="L629" s="49"/>
      <c r="M629" s="49"/>
      <c r="N629" s="49"/>
      <c r="O629" s="49"/>
      <c r="P629" s="56"/>
      <c r="Q629" s="70"/>
      <c r="R629" s="61"/>
      <c r="T629" s="62">
        <f>$G629+$H629+$L629+IF(ISBLANK($E629),0,$F629*VLOOKUP($E629,'INFO_Materials recyclability'!$I$6:$M$14,2,0))</f>
        <v>0</v>
      </c>
      <c r="U629" s="62">
        <f>$I629+$J629+$K629+$M629+$N629+$O629+$P629+$Q629+$R629+IF(ISBLANK($E629),0,$F629*(1-VLOOKUP($E629,'INFO_Materials recyclability'!$I$6:$M$14,2,0)))</f>
        <v>0</v>
      </c>
      <c r="V629" s="62">
        <f>$G629+$H629+$K629+IF(ISBLANK($E629),0,$F629*VLOOKUP($E629,'INFO_Materials recyclability'!$I$6:$M$14,3,0))</f>
        <v>0</v>
      </c>
      <c r="W629" s="62">
        <f>$I629+$J629+$L629+$M629+$N629+$O629+$P629+$Q629+$R629+IF(ISBLANK($E629),0,$F629*(1-VLOOKUP($E629,'INFO_Materials recyclability'!$I$6:$M$14,3,0)))</f>
        <v>0</v>
      </c>
      <c r="X629" s="62">
        <f>$G629+$H629+$I629+IF(ISBLANK($E629),0,$F629*VLOOKUP($E629,'INFO_Materials recyclability'!$I$6:$M$14,4,0))</f>
        <v>0</v>
      </c>
      <c r="Y629" s="62">
        <f>$J629+$K629+$L629+$M629+$N629+$O629+$P629+$Q629+$R629+IF(ISBLANK($E629),0,$F629*(1-VLOOKUP($E629,'INFO_Materials recyclability'!$I$6:$M$14,4,0)))</f>
        <v>0</v>
      </c>
      <c r="Z629" s="62">
        <f>$G629+$H629+$I629+$J629+IF(ISBLANK($E629),0,$F629*VLOOKUP($E629,'INFO_Materials recyclability'!$I$6:$M$14,5,0))</f>
        <v>0</v>
      </c>
      <c r="AA629" s="62">
        <f>$K629+$L629+$M629+$N629+$O629+$P629+$Q629+$R629+IF(ISBLANK($E629),0,$F629*(1-VLOOKUP($E629,'INFO_Materials recyclability'!$I$6:$M$14,5,0)))</f>
        <v>0</v>
      </c>
    </row>
    <row r="630" spans="2:27" x14ac:dyDescent="0.35">
      <c r="B630" s="5"/>
      <c r="C630" s="5"/>
      <c r="D630" s="26"/>
      <c r="E630" s="51"/>
      <c r="F630" s="53"/>
      <c r="G630" s="49"/>
      <c r="H630" s="49"/>
      <c r="I630" s="49"/>
      <c r="J630" s="49"/>
      <c r="K630" s="49"/>
      <c r="L630" s="49"/>
      <c r="M630" s="49"/>
      <c r="N630" s="49"/>
      <c r="O630" s="49"/>
      <c r="P630" s="56"/>
      <c r="Q630" s="70"/>
      <c r="R630" s="61"/>
      <c r="T630" s="62">
        <f>$G630+$H630+$L630+IF(ISBLANK($E630),0,$F630*VLOOKUP($E630,'INFO_Materials recyclability'!$I$6:$M$14,2,0))</f>
        <v>0</v>
      </c>
      <c r="U630" s="62">
        <f>$I630+$J630+$K630+$M630+$N630+$O630+$P630+$Q630+$R630+IF(ISBLANK($E630),0,$F630*(1-VLOOKUP($E630,'INFO_Materials recyclability'!$I$6:$M$14,2,0)))</f>
        <v>0</v>
      </c>
      <c r="V630" s="62">
        <f>$G630+$H630+$K630+IF(ISBLANK($E630),0,$F630*VLOOKUP($E630,'INFO_Materials recyclability'!$I$6:$M$14,3,0))</f>
        <v>0</v>
      </c>
      <c r="W630" s="62">
        <f>$I630+$J630+$L630+$M630+$N630+$O630+$P630+$Q630+$R630+IF(ISBLANK($E630),0,$F630*(1-VLOOKUP($E630,'INFO_Materials recyclability'!$I$6:$M$14,3,0)))</f>
        <v>0</v>
      </c>
      <c r="X630" s="62">
        <f>$G630+$H630+$I630+IF(ISBLANK($E630),0,$F630*VLOOKUP($E630,'INFO_Materials recyclability'!$I$6:$M$14,4,0))</f>
        <v>0</v>
      </c>
      <c r="Y630" s="62">
        <f>$J630+$K630+$L630+$M630+$N630+$O630+$P630+$Q630+$R630+IF(ISBLANK($E630),0,$F630*(1-VLOOKUP($E630,'INFO_Materials recyclability'!$I$6:$M$14,4,0)))</f>
        <v>0</v>
      </c>
      <c r="Z630" s="62">
        <f>$G630+$H630+$I630+$J630+IF(ISBLANK($E630),0,$F630*VLOOKUP($E630,'INFO_Materials recyclability'!$I$6:$M$14,5,0))</f>
        <v>0</v>
      </c>
      <c r="AA630" s="62">
        <f>$K630+$L630+$M630+$N630+$O630+$P630+$Q630+$R630+IF(ISBLANK($E630),0,$F630*(1-VLOOKUP($E630,'INFO_Materials recyclability'!$I$6:$M$14,5,0)))</f>
        <v>0</v>
      </c>
    </row>
    <row r="631" spans="2:27" x14ac:dyDescent="0.35">
      <c r="B631" s="5"/>
      <c r="C631" s="5"/>
      <c r="D631" s="26"/>
      <c r="E631" s="51"/>
      <c r="F631" s="53"/>
      <c r="G631" s="49"/>
      <c r="H631" s="49"/>
      <c r="I631" s="49"/>
      <c r="J631" s="49"/>
      <c r="K631" s="49"/>
      <c r="L631" s="49"/>
      <c r="M631" s="49"/>
      <c r="N631" s="49"/>
      <c r="O631" s="49"/>
      <c r="P631" s="56"/>
      <c r="Q631" s="70"/>
      <c r="R631" s="61"/>
      <c r="T631" s="62">
        <f>$G631+$H631+$L631+IF(ISBLANK($E631),0,$F631*VLOOKUP($E631,'INFO_Materials recyclability'!$I$6:$M$14,2,0))</f>
        <v>0</v>
      </c>
      <c r="U631" s="62">
        <f>$I631+$J631+$K631+$M631+$N631+$O631+$P631+$Q631+$R631+IF(ISBLANK($E631),0,$F631*(1-VLOOKUP($E631,'INFO_Materials recyclability'!$I$6:$M$14,2,0)))</f>
        <v>0</v>
      </c>
      <c r="V631" s="62">
        <f>$G631+$H631+$K631+IF(ISBLANK($E631),0,$F631*VLOOKUP($E631,'INFO_Materials recyclability'!$I$6:$M$14,3,0))</f>
        <v>0</v>
      </c>
      <c r="W631" s="62">
        <f>$I631+$J631+$L631+$M631+$N631+$O631+$P631+$Q631+$R631+IF(ISBLANK($E631),0,$F631*(1-VLOOKUP($E631,'INFO_Materials recyclability'!$I$6:$M$14,3,0)))</f>
        <v>0</v>
      </c>
      <c r="X631" s="62">
        <f>$G631+$H631+$I631+IF(ISBLANK($E631),0,$F631*VLOOKUP($E631,'INFO_Materials recyclability'!$I$6:$M$14,4,0))</f>
        <v>0</v>
      </c>
      <c r="Y631" s="62">
        <f>$J631+$K631+$L631+$M631+$N631+$O631+$P631+$Q631+$R631+IF(ISBLANK($E631),0,$F631*(1-VLOOKUP($E631,'INFO_Materials recyclability'!$I$6:$M$14,4,0)))</f>
        <v>0</v>
      </c>
      <c r="Z631" s="62">
        <f>$G631+$H631+$I631+$J631+IF(ISBLANK($E631),0,$F631*VLOOKUP($E631,'INFO_Materials recyclability'!$I$6:$M$14,5,0))</f>
        <v>0</v>
      </c>
      <c r="AA631" s="62">
        <f>$K631+$L631+$M631+$N631+$O631+$P631+$Q631+$R631+IF(ISBLANK($E631),0,$F631*(1-VLOOKUP($E631,'INFO_Materials recyclability'!$I$6:$M$14,5,0)))</f>
        <v>0</v>
      </c>
    </row>
    <row r="632" spans="2:27" x14ac:dyDescent="0.35">
      <c r="B632" s="5"/>
      <c r="C632" s="5"/>
      <c r="D632" s="26"/>
      <c r="E632" s="51"/>
      <c r="F632" s="53"/>
      <c r="G632" s="49"/>
      <c r="H632" s="49"/>
      <c r="I632" s="49"/>
      <c r="J632" s="49"/>
      <c r="K632" s="49"/>
      <c r="L632" s="49"/>
      <c r="M632" s="49"/>
      <c r="N632" s="49"/>
      <c r="O632" s="49"/>
      <c r="P632" s="56"/>
      <c r="Q632" s="70"/>
      <c r="R632" s="61"/>
      <c r="T632" s="62">
        <f>$G632+$H632+$L632+IF(ISBLANK($E632),0,$F632*VLOOKUP($E632,'INFO_Materials recyclability'!$I$6:$M$14,2,0))</f>
        <v>0</v>
      </c>
      <c r="U632" s="62">
        <f>$I632+$J632+$K632+$M632+$N632+$O632+$P632+$Q632+$R632+IF(ISBLANK($E632),0,$F632*(1-VLOOKUP($E632,'INFO_Materials recyclability'!$I$6:$M$14,2,0)))</f>
        <v>0</v>
      </c>
      <c r="V632" s="62">
        <f>$G632+$H632+$K632+IF(ISBLANK($E632),0,$F632*VLOOKUP($E632,'INFO_Materials recyclability'!$I$6:$M$14,3,0))</f>
        <v>0</v>
      </c>
      <c r="W632" s="62">
        <f>$I632+$J632+$L632+$M632+$N632+$O632+$P632+$Q632+$R632+IF(ISBLANK($E632),0,$F632*(1-VLOOKUP($E632,'INFO_Materials recyclability'!$I$6:$M$14,3,0)))</f>
        <v>0</v>
      </c>
      <c r="X632" s="62">
        <f>$G632+$H632+$I632+IF(ISBLANK($E632),0,$F632*VLOOKUP($E632,'INFO_Materials recyclability'!$I$6:$M$14,4,0))</f>
        <v>0</v>
      </c>
      <c r="Y632" s="62">
        <f>$J632+$K632+$L632+$M632+$N632+$O632+$P632+$Q632+$R632+IF(ISBLANK($E632),0,$F632*(1-VLOOKUP($E632,'INFO_Materials recyclability'!$I$6:$M$14,4,0)))</f>
        <v>0</v>
      </c>
      <c r="Z632" s="62">
        <f>$G632+$H632+$I632+$J632+IF(ISBLANK($E632),0,$F632*VLOOKUP($E632,'INFO_Materials recyclability'!$I$6:$M$14,5,0))</f>
        <v>0</v>
      </c>
      <c r="AA632" s="62">
        <f>$K632+$L632+$M632+$N632+$O632+$P632+$Q632+$R632+IF(ISBLANK($E632),0,$F632*(1-VLOOKUP($E632,'INFO_Materials recyclability'!$I$6:$M$14,5,0)))</f>
        <v>0</v>
      </c>
    </row>
    <row r="633" spans="2:27" x14ac:dyDescent="0.35">
      <c r="B633" s="5"/>
      <c r="C633" s="5"/>
      <c r="D633" s="26"/>
      <c r="E633" s="51"/>
      <c r="F633" s="53"/>
      <c r="G633" s="49"/>
      <c r="H633" s="49"/>
      <c r="I633" s="49"/>
      <c r="J633" s="49"/>
      <c r="K633" s="49"/>
      <c r="L633" s="49"/>
      <c r="M633" s="49"/>
      <c r="N633" s="49"/>
      <c r="O633" s="49"/>
      <c r="P633" s="56"/>
      <c r="Q633" s="70"/>
      <c r="R633" s="61"/>
      <c r="T633" s="62">
        <f>$G633+$H633+$L633+IF(ISBLANK($E633),0,$F633*VLOOKUP($E633,'INFO_Materials recyclability'!$I$6:$M$14,2,0))</f>
        <v>0</v>
      </c>
      <c r="U633" s="62">
        <f>$I633+$J633+$K633+$M633+$N633+$O633+$P633+$Q633+$R633+IF(ISBLANK($E633),0,$F633*(1-VLOOKUP($E633,'INFO_Materials recyclability'!$I$6:$M$14,2,0)))</f>
        <v>0</v>
      </c>
      <c r="V633" s="62">
        <f>$G633+$H633+$K633+IF(ISBLANK($E633),0,$F633*VLOOKUP($E633,'INFO_Materials recyclability'!$I$6:$M$14,3,0))</f>
        <v>0</v>
      </c>
      <c r="W633" s="62">
        <f>$I633+$J633+$L633+$M633+$N633+$O633+$P633+$Q633+$R633+IF(ISBLANK($E633),0,$F633*(1-VLOOKUP($E633,'INFO_Materials recyclability'!$I$6:$M$14,3,0)))</f>
        <v>0</v>
      </c>
      <c r="X633" s="62">
        <f>$G633+$H633+$I633+IF(ISBLANK($E633),0,$F633*VLOOKUP($E633,'INFO_Materials recyclability'!$I$6:$M$14,4,0))</f>
        <v>0</v>
      </c>
      <c r="Y633" s="62">
        <f>$J633+$K633+$L633+$M633+$N633+$O633+$P633+$Q633+$R633+IF(ISBLANK($E633),0,$F633*(1-VLOOKUP($E633,'INFO_Materials recyclability'!$I$6:$M$14,4,0)))</f>
        <v>0</v>
      </c>
      <c r="Z633" s="62">
        <f>$G633+$H633+$I633+$J633+IF(ISBLANK($E633),0,$F633*VLOOKUP($E633,'INFO_Materials recyclability'!$I$6:$M$14,5,0))</f>
        <v>0</v>
      </c>
      <c r="AA633" s="62">
        <f>$K633+$L633+$M633+$N633+$O633+$P633+$Q633+$R633+IF(ISBLANK($E633),0,$F633*(1-VLOOKUP($E633,'INFO_Materials recyclability'!$I$6:$M$14,5,0)))</f>
        <v>0</v>
      </c>
    </row>
    <row r="634" spans="2:27" x14ac:dyDescent="0.35">
      <c r="B634" s="5"/>
      <c r="C634" s="5"/>
      <c r="D634" s="26"/>
      <c r="E634" s="51"/>
      <c r="F634" s="53"/>
      <c r="G634" s="49"/>
      <c r="H634" s="49"/>
      <c r="I634" s="49"/>
      <c r="J634" s="49"/>
      <c r="K634" s="49"/>
      <c r="L634" s="49"/>
      <c r="M634" s="49"/>
      <c r="N634" s="49"/>
      <c r="O634" s="49"/>
      <c r="P634" s="56"/>
      <c r="Q634" s="70"/>
      <c r="R634" s="61"/>
      <c r="T634" s="62">
        <f>$G634+$H634+$L634+IF(ISBLANK($E634),0,$F634*VLOOKUP($E634,'INFO_Materials recyclability'!$I$6:$M$14,2,0))</f>
        <v>0</v>
      </c>
      <c r="U634" s="62">
        <f>$I634+$J634+$K634+$M634+$N634+$O634+$P634+$Q634+$R634+IF(ISBLANK($E634),0,$F634*(1-VLOOKUP($E634,'INFO_Materials recyclability'!$I$6:$M$14,2,0)))</f>
        <v>0</v>
      </c>
      <c r="V634" s="62">
        <f>$G634+$H634+$K634+IF(ISBLANK($E634),0,$F634*VLOOKUP($E634,'INFO_Materials recyclability'!$I$6:$M$14,3,0))</f>
        <v>0</v>
      </c>
      <c r="W634" s="62">
        <f>$I634+$J634+$L634+$M634+$N634+$O634+$P634+$Q634+$R634+IF(ISBLANK($E634),0,$F634*(1-VLOOKUP($E634,'INFO_Materials recyclability'!$I$6:$M$14,3,0)))</f>
        <v>0</v>
      </c>
      <c r="X634" s="62">
        <f>$G634+$H634+$I634+IF(ISBLANK($E634),0,$F634*VLOOKUP($E634,'INFO_Materials recyclability'!$I$6:$M$14,4,0))</f>
        <v>0</v>
      </c>
      <c r="Y634" s="62">
        <f>$J634+$K634+$L634+$M634+$N634+$O634+$P634+$Q634+$R634+IF(ISBLANK($E634),0,$F634*(1-VLOOKUP($E634,'INFO_Materials recyclability'!$I$6:$M$14,4,0)))</f>
        <v>0</v>
      </c>
      <c r="Z634" s="62">
        <f>$G634+$H634+$I634+$J634+IF(ISBLANK($E634),0,$F634*VLOOKUP($E634,'INFO_Materials recyclability'!$I$6:$M$14,5,0))</f>
        <v>0</v>
      </c>
      <c r="AA634" s="62">
        <f>$K634+$L634+$M634+$N634+$O634+$P634+$Q634+$R634+IF(ISBLANK($E634),0,$F634*(1-VLOOKUP($E634,'INFO_Materials recyclability'!$I$6:$M$14,5,0)))</f>
        <v>0</v>
      </c>
    </row>
    <row r="635" spans="2:27" x14ac:dyDescent="0.35">
      <c r="B635" s="5"/>
      <c r="C635" s="5"/>
      <c r="D635" s="26"/>
      <c r="E635" s="51"/>
      <c r="F635" s="53"/>
      <c r="G635" s="49"/>
      <c r="H635" s="49"/>
      <c r="I635" s="49"/>
      <c r="J635" s="49"/>
      <c r="K635" s="49"/>
      <c r="L635" s="49"/>
      <c r="M635" s="49"/>
      <c r="N635" s="49"/>
      <c r="O635" s="49"/>
      <c r="P635" s="56"/>
      <c r="Q635" s="70"/>
      <c r="R635" s="61"/>
      <c r="T635" s="62">
        <f>$G635+$H635+$L635+IF(ISBLANK($E635),0,$F635*VLOOKUP($E635,'INFO_Materials recyclability'!$I$6:$M$14,2,0))</f>
        <v>0</v>
      </c>
      <c r="U635" s="62">
        <f>$I635+$J635+$K635+$M635+$N635+$O635+$P635+$Q635+$R635+IF(ISBLANK($E635),0,$F635*(1-VLOOKUP($E635,'INFO_Materials recyclability'!$I$6:$M$14,2,0)))</f>
        <v>0</v>
      </c>
      <c r="V635" s="62">
        <f>$G635+$H635+$K635+IF(ISBLANK($E635),0,$F635*VLOOKUP($E635,'INFO_Materials recyclability'!$I$6:$M$14,3,0))</f>
        <v>0</v>
      </c>
      <c r="W635" s="62">
        <f>$I635+$J635+$L635+$M635+$N635+$O635+$P635+$Q635+$R635+IF(ISBLANK($E635),0,$F635*(1-VLOOKUP($E635,'INFO_Materials recyclability'!$I$6:$M$14,3,0)))</f>
        <v>0</v>
      </c>
      <c r="X635" s="62">
        <f>$G635+$H635+$I635+IF(ISBLANK($E635),0,$F635*VLOOKUP($E635,'INFO_Materials recyclability'!$I$6:$M$14,4,0))</f>
        <v>0</v>
      </c>
      <c r="Y635" s="62">
        <f>$J635+$K635+$L635+$M635+$N635+$O635+$P635+$Q635+$R635+IF(ISBLANK($E635),0,$F635*(1-VLOOKUP($E635,'INFO_Materials recyclability'!$I$6:$M$14,4,0)))</f>
        <v>0</v>
      </c>
      <c r="Z635" s="62">
        <f>$G635+$H635+$I635+$J635+IF(ISBLANK($E635),0,$F635*VLOOKUP($E635,'INFO_Materials recyclability'!$I$6:$M$14,5,0))</f>
        <v>0</v>
      </c>
      <c r="AA635" s="62">
        <f>$K635+$L635+$M635+$N635+$O635+$P635+$Q635+$R635+IF(ISBLANK($E635),0,$F635*(1-VLOOKUP($E635,'INFO_Materials recyclability'!$I$6:$M$14,5,0)))</f>
        <v>0</v>
      </c>
    </row>
    <row r="636" spans="2:27" x14ac:dyDescent="0.35">
      <c r="B636" s="5"/>
      <c r="C636" s="5"/>
      <c r="D636" s="26"/>
      <c r="E636" s="51"/>
      <c r="F636" s="53"/>
      <c r="G636" s="49"/>
      <c r="H636" s="49"/>
      <c r="I636" s="49"/>
      <c r="J636" s="49"/>
      <c r="K636" s="49"/>
      <c r="L636" s="49"/>
      <c r="M636" s="49"/>
      <c r="N636" s="49"/>
      <c r="O636" s="49"/>
      <c r="P636" s="56"/>
      <c r="Q636" s="70"/>
      <c r="R636" s="61"/>
      <c r="T636" s="62">
        <f>$G636+$H636+$L636+IF(ISBLANK($E636),0,$F636*VLOOKUP($E636,'INFO_Materials recyclability'!$I$6:$M$14,2,0))</f>
        <v>0</v>
      </c>
      <c r="U636" s="62">
        <f>$I636+$J636+$K636+$M636+$N636+$O636+$P636+$Q636+$R636+IF(ISBLANK($E636),0,$F636*(1-VLOOKUP($E636,'INFO_Materials recyclability'!$I$6:$M$14,2,0)))</f>
        <v>0</v>
      </c>
      <c r="V636" s="62">
        <f>$G636+$H636+$K636+IF(ISBLANK($E636),0,$F636*VLOOKUP($E636,'INFO_Materials recyclability'!$I$6:$M$14,3,0))</f>
        <v>0</v>
      </c>
      <c r="W636" s="62">
        <f>$I636+$J636+$L636+$M636+$N636+$O636+$P636+$Q636+$R636+IF(ISBLANK($E636),0,$F636*(1-VLOOKUP($E636,'INFO_Materials recyclability'!$I$6:$M$14,3,0)))</f>
        <v>0</v>
      </c>
      <c r="X636" s="62">
        <f>$G636+$H636+$I636+IF(ISBLANK($E636),0,$F636*VLOOKUP($E636,'INFO_Materials recyclability'!$I$6:$M$14,4,0))</f>
        <v>0</v>
      </c>
      <c r="Y636" s="62">
        <f>$J636+$K636+$L636+$M636+$N636+$O636+$P636+$Q636+$R636+IF(ISBLANK($E636),0,$F636*(1-VLOOKUP($E636,'INFO_Materials recyclability'!$I$6:$M$14,4,0)))</f>
        <v>0</v>
      </c>
      <c r="Z636" s="62">
        <f>$G636+$H636+$I636+$J636+IF(ISBLANK($E636),0,$F636*VLOOKUP($E636,'INFO_Materials recyclability'!$I$6:$M$14,5,0))</f>
        <v>0</v>
      </c>
      <c r="AA636" s="62">
        <f>$K636+$L636+$M636+$N636+$O636+$P636+$Q636+$R636+IF(ISBLANK($E636),0,$F636*(1-VLOOKUP($E636,'INFO_Materials recyclability'!$I$6:$M$14,5,0)))</f>
        <v>0</v>
      </c>
    </row>
    <row r="637" spans="2:27" x14ac:dyDescent="0.35">
      <c r="B637" s="5"/>
      <c r="C637" s="5"/>
      <c r="D637" s="26"/>
      <c r="E637" s="51"/>
      <c r="F637" s="53"/>
      <c r="G637" s="49"/>
      <c r="H637" s="49"/>
      <c r="I637" s="49"/>
      <c r="J637" s="49"/>
      <c r="K637" s="49"/>
      <c r="L637" s="49"/>
      <c r="M637" s="49"/>
      <c r="N637" s="49"/>
      <c r="O637" s="49"/>
      <c r="P637" s="56"/>
      <c r="Q637" s="70"/>
      <c r="R637" s="61"/>
      <c r="T637" s="62">
        <f>$G637+$H637+$L637+IF(ISBLANK($E637),0,$F637*VLOOKUP($E637,'INFO_Materials recyclability'!$I$6:$M$14,2,0))</f>
        <v>0</v>
      </c>
      <c r="U637" s="62">
        <f>$I637+$J637+$K637+$M637+$N637+$O637+$P637+$Q637+$R637+IF(ISBLANK($E637),0,$F637*(1-VLOOKUP($E637,'INFO_Materials recyclability'!$I$6:$M$14,2,0)))</f>
        <v>0</v>
      </c>
      <c r="V637" s="62">
        <f>$G637+$H637+$K637+IF(ISBLANK($E637),0,$F637*VLOOKUP($E637,'INFO_Materials recyclability'!$I$6:$M$14,3,0))</f>
        <v>0</v>
      </c>
      <c r="W637" s="62">
        <f>$I637+$J637+$L637+$M637+$N637+$O637+$P637+$Q637+$R637+IF(ISBLANK($E637),0,$F637*(1-VLOOKUP($E637,'INFO_Materials recyclability'!$I$6:$M$14,3,0)))</f>
        <v>0</v>
      </c>
      <c r="X637" s="62">
        <f>$G637+$H637+$I637+IF(ISBLANK($E637),0,$F637*VLOOKUP($E637,'INFO_Materials recyclability'!$I$6:$M$14,4,0))</f>
        <v>0</v>
      </c>
      <c r="Y637" s="62">
        <f>$J637+$K637+$L637+$M637+$N637+$O637+$P637+$Q637+$R637+IF(ISBLANK($E637),0,$F637*(1-VLOOKUP($E637,'INFO_Materials recyclability'!$I$6:$M$14,4,0)))</f>
        <v>0</v>
      </c>
      <c r="Z637" s="62">
        <f>$G637+$H637+$I637+$J637+IF(ISBLANK($E637),0,$F637*VLOOKUP($E637,'INFO_Materials recyclability'!$I$6:$M$14,5,0))</f>
        <v>0</v>
      </c>
      <c r="AA637" s="62">
        <f>$K637+$L637+$M637+$N637+$O637+$P637+$Q637+$R637+IF(ISBLANK($E637),0,$F637*(1-VLOOKUP($E637,'INFO_Materials recyclability'!$I$6:$M$14,5,0)))</f>
        <v>0</v>
      </c>
    </row>
    <row r="638" spans="2:27" x14ac:dyDescent="0.35">
      <c r="B638" s="5"/>
      <c r="C638" s="5"/>
      <c r="D638" s="26"/>
      <c r="E638" s="51"/>
      <c r="F638" s="53"/>
      <c r="G638" s="49"/>
      <c r="H638" s="49"/>
      <c r="I638" s="49"/>
      <c r="J638" s="49"/>
      <c r="K638" s="49"/>
      <c r="L638" s="49"/>
      <c r="M638" s="49"/>
      <c r="N638" s="49"/>
      <c r="O638" s="49"/>
      <c r="P638" s="56"/>
      <c r="Q638" s="70"/>
      <c r="R638" s="61"/>
      <c r="T638" s="62">
        <f>$G638+$H638+$L638+IF(ISBLANK($E638),0,$F638*VLOOKUP($E638,'INFO_Materials recyclability'!$I$6:$M$14,2,0))</f>
        <v>0</v>
      </c>
      <c r="U638" s="62">
        <f>$I638+$J638+$K638+$M638+$N638+$O638+$P638+$Q638+$R638+IF(ISBLANK($E638),0,$F638*(1-VLOOKUP($E638,'INFO_Materials recyclability'!$I$6:$M$14,2,0)))</f>
        <v>0</v>
      </c>
      <c r="V638" s="62">
        <f>$G638+$H638+$K638+IF(ISBLANK($E638),0,$F638*VLOOKUP($E638,'INFO_Materials recyclability'!$I$6:$M$14,3,0))</f>
        <v>0</v>
      </c>
      <c r="W638" s="62">
        <f>$I638+$J638+$L638+$M638+$N638+$O638+$P638+$Q638+$R638+IF(ISBLANK($E638),0,$F638*(1-VLOOKUP($E638,'INFO_Materials recyclability'!$I$6:$M$14,3,0)))</f>
        <v>0</v>
      </c>
      <c r="X638" s="62">
        <f>$G638+$H638+$I638+IF(ISBLANK($E638),0,$F638*VLOOKUP($E638,'INFO_Materials recyclability'!$I$6:$M$14,4,0))</f>
        <v>0</v>
      </c>
      <c r="Y638" s="62">
        <f>$J638+$K638+$L638+$M638+$N638+$O638+$P638+$Q638+$R638+IF(ISBLANK($E638),0,$F638*(1-VLOOKUP($E638,'INFO_Materials recyclability'!$I$6:$M$14,4,0)))</f>
        <v>0</v>
      </c>
      <c r="Z638" s="62">
        <f>$G638+$H638+$I638+$J638+IF(ISBLANK($E638),0,$F638*VLOOKUP($E638,'INFO_Materials recyclability'!$I$6:$M$14,5,0))</f>
        <v>0</v>
      </c>
      <c r="AA638" s="62">
        <f>$K638+$L638+$M638+$N638+$O638+$P638+$Q638+$R638+IF(ISBLANK($E638),0,$F638*(1-VLOOKUP($E638,'INFO_Materials recyclability'!$I$6:$M$14,5,0)))</f>
        <v>0</v>
      </c>
    </row>
    <row r="639" spans="2:27" x14ac:dyDescent="0.35">
      <c r="B639" s="5"/>
      <c r="C639" s="5"/>
      <c r="D639" s="26"/>
      <c r="E639" s="51"/>
      <c r="F639" s="53"/>
      <c r="G639" s="49"/>
      <c r="H639" s="49"/>
      <c r="I639" s="49"/>
      <c r="J639" s="49"/>
      <c r="K639" s="49"/>
      <c r="L639" s="49"/>
      <c r="M639" s="49"/>
      <c r="N639" s="49"/>
      <c r="O639" s="49"/>
      <c r="P639" s="56"/>
      <c r="Q639" s="70"/>
      <c r="R639" s="61"/>
      <c r="T639" s="62">
        <f>$G639+$H639+$L639+IF(ISBLANK($E639),0,$F639*VLOOKUP($E639,'INFO_Materials recyclability'!$I$6:$M$14,2,0))</f>
        <v>0</v>
      </c>
      <c r="U639" s="62">
        <f>$I639+$J639+$K639+$M639+$N639+$O639+$P639+$Q639+$R639+IF(ISBLANK($E639),0,$F639*(1-VLOOKUP($E639,'INFO_Materials recyclability'!$I$6:$M$14,2,0)))</f>
        <v>0</v>
      </c>
      <c r="V639" s="62">
        <f>$G639+$H639+$K639+IF(ISBLANK($E639),0,$F639*VLOOKUP($E639,'INFO_Materials recyclability'!$I$6:$M$14,3,0))</f>
        <v>0</v>
      </c>
      <c r="W639" s="62">
        <f>$I639+$J639+$L639+$M639+$N639+$O639+$P639+$Q639+$R639+IF(ISBLANK($E639),0,$F639*(1-VLOOKUP($E639,'INFO_Materials recyclability'!$I$6:$M$14,3,0)))</f>
        <v>0</v>
      </c>
      <c r="X639" s="62">
        <f>$G639+$H639+$I639+IF(ISBLANK($E639),0,$F639*VLOOKUP($E639,'INFO_Materials recyclability'!$I$6:$M$14,4,0))</f>
        <v>0</v>
      </c>
      <c r="Y639" s="62">
        <f>$J639+$K639+$L639+$M639+$N639+$O639+$P639+$Q639+$R639+IF(ISBLANK($E639),0,$F639*(1-VLOOKUP($E639,'INFO_Materials recyclability'!$I$6:$M$14,4,0)))</f>
        <v>0</v>
      </c>
      <c r="Z639" s="62">
        <f>$G639+$H639+$I639+$J639+IF(ISBLANK($E639),0,$F639*VLOOKUP($E639,'INFO_Materials recyclability'!$I$6:$M$14,5,0))</f>
        <v>0</v>
      </c>
      <c r="AA639" s="62">
        <f>$K639+$L639+$M639+$N639+$O639+$P639+$Q639+$R639+IF(ISBLANK($E639),0,$F639*(1-VLOOKUP($E639,'INFO_Materials recyclability'!$I$6:$M$14,5,0)))</f>
        <v>0</v>
      </c>
    </row>
    <row r="640" spans="2:27" x14ac:dyDescent="0.35">
      <c r="B640" s="5"/>
      <c r="C640" s="5"/>
      <c r="D640" s="26"/>
      <c r="E640" s="51"/>
      <c r="F640" s="53"/>
      <c r="G640" s="49"/>
      <c r="H640" s="49"/>
      <c r="I640" s="49"/>
      <c r="J640" s="49"/>
      <c r="K640" s="49"/>
      <c r="L640" s="49"/>
      <c r="M640" s="49"/>
      <c r="N640" s="49"/>
      <c r="O640" s="49"/>
      <c r="P640" s="56"/>
      <c r="Q640" s="70"/>
      <c r="R640" s="61"/>
      <c r="T640" s="62">
        <f>$G640+$H640+$L640+IF(ISBLANK($E640),0,$F640*VLOOKUP($E640,'INFO_Materials recyclability'!$I$6:$M$14,2,0))</f>
        <v>0</v>
      </c>
      <c r="U640" s="62">
        <f>$I640+$J640+$K640+$M640+$N640+$O640+$P640+$Q640+$R640+IF(ISBLANK($E640),0,$F640*(1-VLOOKUP($E640,'INFO_Materials recyclability'!$I$6:$M$14,2,0)))</f>
        <v>0</v>
      </c>
      <c r="V640" s="62">
        <f>$G640+$H640+$K640+IF(ISBLANK($E640),0,$F640*VLOOKUP($E640,'INFO_Materials recyclability'!$I$6:$M$14,3,0))</f>
        <v>0</v>
      </c>
      <c r="W640" s="62">
        <f>$I640+$J640+$L640+$M640+$N640+$O640+$P640+$Q640+$R640+IF(ISBLANK($E640),0,$F640*(1-VLOOKUP($E640,'INFO_Materials recyclability'!$I$6:$M$14,3,0)))</f>
        <v>0</v>
      </c>
      <c r="X640" s="62">
        <f>$G640+$H640+$I640+IF(ISBLANK($E640),0,$F640*VLOOKUP($E640,'INFO_Materials recyclability'!$I$6:$M$14,4,0))</f>
        <v>0</v>
      </c>
      <c r="Y640" s="62">
        <f>$J640+$K640+$L640+$M640+$N640+$O640+$P640+$Q640+$R640+IF(ISBLANK($E640),0,$F640*(1-VLOOKUP($E640,'INFO_Materials recyclability'!$I$6:$M$14,4,0)))</f>
        <v>0</v>
      </c>
      <c r="Z640" s="62">
        <f>$G640+$H640+$I640+$J640+IF(ISBLANK($E640),0,$F640*VLOOKUP($E640,'INFO_Materials recyclability'!$I$6:$M$14,5,0))</f>
        <v>0</v>
      </c>
      <c r="AA640" s="62">
        <f>$K640+$L640+$M640+$N640+$O640+$P640+$Q640+$R640+IF(ISBLANK($E640),0,$F640*(1-VLOOKUP($E640,'INFO_Materials recyclability'!$I$6:$M$14,5,0)))</f>
        <v>0</v>
      </c>
    </row>
    <row r="641" spans="2:27" x14ac:dyDescent="0.35">
      <c r="B641" s="5"/>
      <c r="C641" s="5"/>
      <c r="D641" s="26"/>
      <c r="E641" s="51"/>
      <c r="F641" s="53"/>
      <c r="G641" s="49"/>
      <c r="H641" s="49"/>
      <c r="I641" s="49"/>
      <c r="J641" s="49"/>
      <c r="K641" s="49"/>
      <c r="L641" s="49"/>
      <c r="M641" s="49"/>
      <c r="N641" s="49"/>
      <c r="O641" s="49"/>
      <c r="P641" s="56"/>
      <c r="Q641" s="70"/>
      <c r="R641" s="61"/>
      <c r="T641" s="62">
        <f>$G641+$H641+$L641+IF(ISBLANK($E641),0,$F641*VLOOKUP($E641,'INFO_Materials recyclability'!$I$6:$M$14,2,0))</f>
        <v>0</v>
      </c>
      <c r="U641" s="62">
        <f>$I641+$J641+$K641+$M641+$N641+$O641+$P641+$Q641+$R641+IF(ISBLANK($E641),0,$F641*(1-VLOOKUP($E641,'INFO_Materials recyclability'!$I$6:$M$14,2,0)))</f>
        <v>0</v>
      </c>
      <c r="V641" s="62">
        <f>$G641+$H641+$K641+IF(ISBLANK($E641),0,$F641*VLOOKUP($E641,'INFO_Materials recyclability'!$I$6:$M$14,3,0))</f>
        <v>0</v>
      </c>
      <c r="W641" s="62">
        <f>$I641+$J641+$L641+$M641+$N641+$O641+$P641+$Q641+$R641+IF(ISBLANK($E641),0,$F641*(1-VLOOKUP($E641,'INFO_Materials recyclability'!$I$6:$M$14,3,0)))</f>
        <v>0</v>
      </c>
      <c r="X641" s="62">
        <f>$G641+$H641+$I641+IF(ISBLANK($E641),0,$F641*VLOOKUP($E641,'INFO_Materials recyclability'!$I$6:$M$14,4,0))</f>
        <v>0</v>
      </c>
      <c r="Y641" s="62">
        <f>$J641+$K641+$L641+$M641+$N641+$O641+$P641+$Q641+$R641+IF(ISBLANK($E641),0,$F641*(1-VLOOKUP($E641,'INFO_Materials recyclability'!$I$6:$M$14,4,0)))</f>
        <v>0</v>
      </c>
      <c r="Z641" s="62">
        <f>$G641+$H641+$I641+$J641+IF(ISBLANK($E641),0,$F641*VLOOKUP($E641,'INFO_Materials recyclability'!$I$6:$M$14,5,0))</f>
        <v>0</v>
      </c>
      <c r="AA641" s="62">
        <f>$K641+$L641+$M641+$N641+$O641+$P641+$Q641+$R641+IF(ISBLANK($E641),0,$F641*(1-VLOOKUP($E641,'INFO_Materials recyclability'!$I$6:$M$14,5,0)))</f>
        <v>0</v>
      </c>
    </row>
    <row r="642" spans="2:27" x14ac:dyDescent="0.35">
      <c r="B642" s="5"/>
      <c r="C642" s="5"/>
      <c r="D642" s="26"/>
      <c r="E642" s="51"/>
      <c r="F642" s="53"/>
      <c r="G642" s="49"/>
      <c r="H642" s="49"/>
      <c r="I642" s="49"/>
      <c r="J642" s="49"/>
      <c r="K642" s="49"/>
      <c r="L642" s="49"/>
      <c r="M642" s="49"/>
      <c r="N642" s="49"/>
      <c r="O642" s="49"/>
      <c r="P642" s="56"/>
      <c r="Q642" s="70"/>
      <c r="R642" s="61"/>
      <c r="T642" s="62">
        <f>$G642+$H642+$L642+IF(ISBLANK($E642),0,$F642*VLOOKUP($E642,'INFO_Materials recyclability'!$I$6:$M$14,2,0))</f>
        <v>0</v>
      </c>
      <c r="U642" s="62">
        <f>$I642+$J642+$K642+$M642+$N642+$O642+$P642+$Q642+$R642+IF(ISBLANK($E642),0,$F642*(1-VLOOKUP($E642,'INFO_Materials recyclability'!$I$6:$M$14,2,0)))</f>
        <v>0</v>
      </c>
      <c r="V642" s="62">
        <f>$G642+$H642+$K642+IF(ISBLANK($E642),0,$F642*VLOOKUP($E642,'INFO_Materials recyclability'!$I$6:$M$14,3,0))</f>
        <v>0</v>
      </c>
      <c r="W642" s="62">
        <f>$I642+$J642+$L642+$M642+$N642+$O642+$P642+$Q642+$R642+IF(ISBLANK($E642),0,$F642*(1-VLOOKUP($E642,'INFO_Materials recyclability'!$I$6:$M$14,3,0)))</f>
        <v>0</v>
      </c>
      <c r="X642" s="62">
        <f>$G642+$H642+$I642+IF(ISBLANK($E642),0,$F642*VLOOKUP($E642,'INFO_Materials recyclability'!$I$6:$M$14,4,0))</f>
        <v>0</v>
      </c>
      <c r="Y642" s="62">
        <f>$J642+$K642+$L642+$M642+$N642+$O642+$P642+$Q642+$R642+IF(ISBLANK($E642),0,$F642*(1-VLOOKUP($E642,'INFO_Materials recyclability'!$I$6:$M$14,4,0)))</f>
        <v>0</v>
      </c>
      <c r="Z642" s="62">
        <f>$G642+$H642+$I642+$J642+IF(ISBLANK($E642),0,$F642*VLOOKUP($E642,'INFO_Materials recyclability'!$I$6:$M$14,5,0))</f>
        <v>0</v>
      </c>
      <c r="AA642" s="62">
        <f>$K642+$L642+$M642+$N642+$O642+$P642+$Q642+$R642+IF(ISBLANK($E642),0,$F642*(1-VLOOKUP($E642,'INFO_Materials recyclability'!$I$6:$M$14,5,0)))</f>
        <v>0</v>
      </c>
    </row>
    <row r="643" spans="2:27" x14ac:dyDescent="0.35">
      <c r="B643" s="5"/>
      <c r="C643" s="5"/>
      <c r="D643" s="26"/>
      <c r="E643" s="51"/>
      <c r="F643" s="53"/>
      <c r="G643" s="49"/>
      <c r="H643" s="49"/>
      <c r="I643" s="49"/>
      <c r="J643" s="49"/>
      <c r="K643" s="49"/>
      <c r="L643" s="49"/>
      <c r="M643" s="49"/>
      <c r="N643" s="49"/>
      <c r="O643" s="49"/>
      <c r="P643" s="56"/>
      <c r="Q643" s="70"/>
      <c r="R643" s="61"/>
      <c r="T643" s="62">
        <f>$G643+$H643+$L643+IF(ISBLANK($E643),0,$F643*VLOOKUP($E643,'INFO_Materials recyclability'!$I$6:$M$14,2,0))</f>
        <v>0</v>
      </c>
      <c r="U643" s="62">
        <f>$I643+$J643+$K643+$M643+$N643+$O643+$P643+$Q643+$R643+IF(ISBLANK($E643),0,$F643*(1-VLOOKUP($E643,'INFO_Materials recyclability'!$I$6:$M$14,2,0)))</f>
        <v>0</v>
      </c>
      <c r="V643" s="62">
        <f>$G643+$H643+$K643+IF(ISBLANK($E643),0,$F643*VLOOKUP($E643,'INFO_Materials recyclability'!$I$6:$M$14,3,0))</f>
        <v>0</v>
      </c>
      <c r="W643" s="62">
        <f>$I643+$J643+$L643+$M643+$N643+$O643+$P643+$Q643+$R643+IF(ISBLANK($E643),0,$F643*(1-VLOOKUP($E643,'INFO_Materials recyclability'!$I$6:$M$14,3,0)))</f>
        <v>0</v>
      </c>
      <c r="X643" s="62">
        <f>$G643+$H643+$I643+IF(ISBLANK($E643),0,$F643*VLOOKUP($E643,'INFO_Materials recyclability'!$I$6:$M$14,4,0))</f>
        <v>0</v>
      </c>
      <c r="Y643" s="62">
        <f>$J643+$K643+$L643+$M643+$N643+$O643+$P643+$Q643+$R643+IF(ISBLANK($E643),0,$F643*(1-VLOOKUP($E643,'INFO_Materials recyclability'!$I$6:$M$14,4,0)))</f>
        <v>0</v>
      </c>
      <c r="Z643" s="62">
        <f>$G643+$H643+$I643+$J643+IF(ISBLANK($E643),0,$F643*VLOOKUP($E643,'INFO_Materials recyclability'!$I$6:$M$14,5,0))</f>
        <v>0</v>
      </c>
      <c r="AA643" s="62">
        <f>$K643+$L643+$M643+$N643+$O643+$P643+$Q643+$R643+IF(ISBLANK($E643),0,$F643*(1-VLOOKUP($E643,'INFO_Materials recyclability'!$I$6:$M$14,5,0)))</f>
        <v>0</v>
      </c>
    </row>
    <row r="644" spans="2:27" x14ac:dyDescent="0.35">
      <c r="B644" s="5"/>
      <c r="C644" s="5"/>
      <c r="D644" s="26"/>
      <c r="E644" s="51"/>
      <c r="F644" s="53"/>
      <c r="G644" s="49"/>
      <c r="H644" s="49"/>
      <c r="I644" s="49"/>
      <c r="J644" s="49"/>
      <c r="K644" s="49"/>
      <c r="L644" s="49"/>
      <c r="M644" s="49"/>
      <c r="N644" s="49"/>
      <c r="O644" s="49"/>
      <c r="P644" s="56"/>
      <c r="Q644" s="70"/>
      <c r="R644" s="61"/>
      <c r="T644" s="62">
        <f>$G644+$H644+$L644+IF(ISBLANK($E644),0,$F644*VLOOKUP($E644,'INFO_Materials recyclability'!$I$6:$M$14,2,0))</f>
        <v>0</v>
      </c>
      <c r="U644" s="62">
        <f>$I644+$J644+$K644+$M644+$N644+$O644+$P644+$Q644+$R644+IF(ISBLANK($E644),0,$F644*(1-VLOOKUP($E644,'INFO_Materials recyclability'!$I$6:$M$14,2,0)))</f>
        <v>0</v>
      </c>
      <c r="V644" s="62">
        <f>$G644+$H644+$K644+IF(ISBLANK($E644),0,$F644*VLOOKUP($E644,'INFO_Materials recyclability'!$I$6:$M$14,3,0))</f>
        <v>0</v>
      </c>
      <c r="W644" s="62">
        <f>$I644+$J644+$L644+$M644+$N644+$O644+$P644+$Q644+$R644+IF(ISBLANK($E644),0,$F644*(1-VLOOKUP($E644,'INFO_Materials recyclability'!$I$6:$M$14,3,0)))</f>
        <v>0</v>
      </c>
      <c r="X644" s="62">
        <f>$G644+$H644+$I644+IF(ISBLANK($E644),0,$F644*VLOOKUP($E644,'INFO_Materials recyclability'!$I$6:$M$14,4,0))</f>
        <v>0</v>
      </c>
      <c r="Y644" s="62">
        <f>$J644+$K644+$L644+$M644+$N644+$O644+$P644+$Q644+$R644+IF(ISBLANK($E644),0,$F644*(1-VLOOKUP($E644,'INFO_Materials recyclability'!$I$6:$M$14,4,0)))</f>
        <v>0</v>
      </c>
      <c r="Z644" s="62">
        <f>$G644+$H644+$I644+$J644+IF(ISBLANK($E644),0,$F644*VLOOKUP($E644,'INFO_Materials recyclability'!$I$6:$M$14,5,0))</f>
        <v>0</v>
      </c>
      <c r="AA644" s="62">
        <f>$K644+$L644+$M644+$N644+$O644+$P644+$Q644+$R644+IF(ISBLANK($E644),0,$F644*(1-VLOOKUP($E644,'INFO_Materials recyclability'!$I$6:$M$14,5,0)))</f>
        <v>0</v>
      </c>
    </row>
    <row r="645" spans="2:27" x14ac:dyDescent="0.35">
      <c r="B645" s="5"/>
      <c r="C645" s="5"/>
      <c r="D645" s="26"/>
      <c r="E645" s="51"/>
      <c r="F645" s="53"/>
      <c r="G645" s="49"/>
      <c r="H645" s="49"/>
      <c r="I645" s="49"/>
      <c r="J645" s="49"/>
      <c r="K645" s="49"/>
      <c r="L645" s="49"/>
      <c r="M645" s="49"/>
      <c r="N645" s="49"/>
      <c r="O645" s="49"/>
      <c r="P645" s="56"/>
      <c r="Q645" s="70"/>
      <c r="R645" s="61"/>
      <c r="T645" s="62">
        <f>$G645+$H645+$L645+IF(ISBLANK($E645),0,$F645*VLOOKUP($E645,'INFO_Materials recyclability'!$I$6:$M$14,2,0))</f>
        <v>0</v>
      </c>
      <c r="U645" s="62">
        <f>$I645+$J645+$K645+$M645+$N645+$O645+$P645+$Q645+$R645+IF(ISBLANK($E645),0,$F645*(1-VLOOKUP($E645,'INFO_Materials recyclability'!$I$6:$M$14,2,0)))</f>
        <v>0</v>
      </c>
      <c r="V645" s="62">
        <f>$G645+$H645+$K645+IF(ISBLANK($E645),0,$F645*VLOOKUP($E645,'INFO_Materials recyclability'!$I$6:$M$14,3,0))</f>
        <v>0</v>
      </c>
      <c r="W645" s="62">
        <f>$I645+$J645+$L645+$M645+$N645+$O645+$P645+$Q645+$R645+IF(ISBLANK($E645),0,$F645*(1-VLOOKUP($E645,'INFO_Materials recyclability'!$I$6:$M$14,3,0)))</f>
        <v>0</v>
      </c>
      <c r="X645" s="62">
        <f>$G645+$H645+$I645+IF(ISBLANK($E645),0,$F645*VLOOKUP($E645,'INFO_Materials recyclability'!$I$6:$M$14,4,0))</f>
        <v>0</v>
      </c>
      <c r="Y645" s="62">
        <f>$J645+$K645+$L645+$M645+$N645+$O645+$P645+$Q645+$R645+IF(ISBLANK($E645),0,$F645*(1-VLOOKUP($E645,'INFO_Materials recyclability'!$I$6:$M$14,4,0)))</f>
        <v>0</v>
      </c>
      <c r="Z645" s="62">
        <f>$G645+$H645+$I645+$J645+IF(ISBLANK($E645),0,$F645*VLOOKUP($E645,'INFO_Materials recyclability'!$I$6:$M$14,5,0))</f>
        <v>0</v>
      </c>
      <c r="AA645" s="62">
        <f>$K645+$L645+$M645+$N645+$O645+$P645+$Q645+$R645+IF(ISBLANK($E645),0,$F645*(1-VLOOKUP($E645,'INFO_Materials recyclability'!$I$6:$M$14,5,0)))</f>
        <v>0</v>
      </c>
    </row>
    <row r="646" spans="2:27" x14ac:dyDescent="0.35">
      <c r="B646" s="5"/>
      <c r="C646" s="5"/>
      <c r="D646" s="26"/>
      <c r="E646" s="51"/>
      <c r="F646" s="53"/>
      <c r="G646" s="49"/>
      <c r="H646" s="49"/>
      <c r="I646" s="49"/>
      <c r="J646" s="49"/>
      <c r="K646" s="49"/>
      <c r="L646" s="49"/>
      <c r="M646" s="49"/>
      <c r="N646" s="49"/>
      <c r="O646" s="49"/>
      <c r="P646" s="56"/>
      <c r="Q646" s="70"/>
      <c r="R646" s="61"/>
      <c r="T646" s="62">
        <f>$G646+$H646+$L646+IF(ISBLANK($E646),0,$F646*VLOOKUP($E646,'INFO_Materials recyclability'!$I$6:$M$14,2,0))</f>
        <v>0</v>
      </c>
      <c r="U646" s="62">
        <f>$I646+$J646+$K646+$M646+$N646+$O646+$P646+$Q646+$R646+IF(ISBLANK($E646),0,$F646*(1-VLOOKUP($E646,'INFO_Materials recyclability'!$I$6:$M$14,2,0)))</f>
        <v>0</v>
      </c>
      <c r="V646" s="62">
        <f>$G646+$H646+$K646+IF(ISBLANK($E646),0,$F646*VLOOKUP($E646,'INFO_Materials recyclability'!$I$6:$M$14,3,0))</f>
        <v>0</v>
      </c>
      <c r="W646" s="62">
        <f>$I646+$J646+$L646+$M646+$N646+$O646+$P646+$Q646+$R646+IF(ISBLANK($E646),0,$F646*(1-VLOOKUP($E646,'INFO_Materials recyclability'!$I$6:$M$14,3,0)))</f>
        <v>0</v>
      </c>
      <c r="X646" s="62">
        <f>$G646+$H646+$I646+IF(ISBLANK($E646),0,$F646*VLOOKUP($E646,'INFO_Materials recyclability'!$I$6:$M$14,4,0))</f>
        <v>0</v>
      </c>
      <c r="Y646" s="62">
        <f>$J646+$K646+$L646+$M646+$N646+$O646+$P646+$Q646+$R646+IF(ISBLANK($E646),0,$F646*(1-VLOOKUP($E646,'INFO_Materials recyclability'!$I$6:$M$14,4,0)))</f>
        <v>0</v>
      </c>
      <c r="Z646" s="62">
        <f>$G646+$H646+$I646+$J646+IF(ISBLANK($E646),0,$F646*VLOOKUP($E646,'INFO_Materials recyclability'!$I$6:$M$14,5,0))</f>
        <v>0</v>
      </c>
      <c r="AA646" s="62">
        <f>$K646+$L646+$M646+$N646+$O646+$P646+$Q646+$R646+IF(ISBLANK($E646),0,$F646*(1-VLOOKUP($E646,'INFO_Materials recyclability'!$I$6:$M$14,5,0)))</f>
        <v>0</v>
      </c>
    </row>
    <row r="647" spans="2:27" x14ac:dyDescent="0.35">
      <c r="B647" s="5"/>
      <c r="C647" s="5"/>
      <c r="D647" s="26"/>
      <c r="E647" s="51"/>
      <c r="F647" s="53"/>
      <c r="G647" s="49"/>
      <c r="H647" s="49"/>
      <c r="I647" s="49"/>
      <c r="J647" s="49"/>
      <c r="K647" s="49"/>
      <c r="L647" s="49"/>
      <c r="M647" s="49"/>
      <c r="N647" s="49"/>
      <c r="O647" s="49"/>
      <c r="P647" s="56"/>
      <c r="Q647" s="70"/>
      <c r="R647" s="61"/>
      <c r="T647" s="62">
        <f>$G647+$H647+$L647+IF(ISBLANK($E647),0,$F647*VLOOKUP($E647,'INFO_Materials recyclability'!$I$6:$M$14,2,0))</f>
        <v>0</v>
      </c>
      <c r="U647" s="62">
        <f>$I647+$J647+$K647+$M647+$N647+$O647+$P647+$Q647+$R647+IF(ISBLANK($E647),0,$F647*(1-VLOOKUP($E647,'INFO_Materials recyclability'!$I$6:$M$14,2,0)))</f>
        <v>0</v>
      </c>
      <c r="V647" s="62">
        <f>$G647+$H647+$K647+IF(ISBLANK($E647),0,$F647*VLOOKUP($E647,'INFO_Materials recyclability'!$I$6:$M$14,3,0))</f>
        <v>0</v>
      </c>
      <c r="W647" s="62">
        <f>$I647+$J647+$L647+$M647+$N647+$O647+$P647+$Q647+$R647+IF(ISBLANK($E647),0,$F647*(1-VLOOKUP($E647,'INFO_Materials recyclability'!$I$6:$M$14,3,0)))</f>
        <v>0</v>
      </c>
      <c r="X647" s="62">
        <f>$G647+$H647+$I647+IF(ISBLANK($E647),0,$F647*VLOOKUP($E647,'INFO_Materials recyclability'!$I$6:$M$14,4,0))</f>
        <v>0</v>
      </c>
      <c r="Y647" s="62">
        <f>$J647+$K647+$L647+$M647+$N647+$O647+$P647+$Q647+$R647+IF(ISBLANK($E647),0,$F647*(1-VLOOKUP($E647,'INFO_Materials recyclability'!$I$6:$M$14,4,0)))</f>
        <v>0</v>
      </c>
      <c r="Z647" s="62">
        <f>$G647+$H647+$I647+$J647+IF(ISBLANK($E647),0,$F647*VLOOKUP($E647,'INFO_Materials recyclability'!$I$6:$M$14,5,0))</f>
        <v>0</v>
      </c>
      <c r="AA647" s="62">
        <f>$K647+$L647+$M647+$N647+$O647+$P647+$Q647+$R647+IF(ISBLANK($E647),0,$F647*(1-VLOOKUP($E647,'INFO_Materials recyclability'!$I$6:$M$14,5,0)))</f>
        <v>0</v>
      </c>
    </row>
    <row r="648" spans="2:27" x14ac:dyDescent="0.35">
      <c r="B648" s="5"/>
      <c r="C648" s="5"/>
      <c r="D648" s="26"/>
      <c r="E648" s="51"/>
      <c r="F648" s="53"/>
      <c r="G648" s="49"/>
      <c r="H648" s="49"/>
      <c r="I648" s="49"/>
      <c r="J648" s="49"/>
      <c r="K648" s="49"/>
      <c r="L648" s="49"/>
      <c r="M648" s="49"/>
      <c r="N648" s="49"/>
      <c r="O648" s="49"/>
      <c r="P648" s="56"/>
      <c r="Q648" s="70"/>
      <c r="R648" s="61"/>
      <c r="T648" s="62">
        <f>$G648+$H648+$L648+IF(ISBLANK($E648),0,$F648*VLOOKUP($E648,'INFO_Materials recyclability'!$I$6:$M$14,2,0))</f>
        <v>0</v>
      </c>
      <c r="U648" s="62">
        <f>$I648+$J648+$K648+$M648+$N648+$O648+$P648+$Q648+$R648+IF(ISBLANK($E648),0,$F648*(1-VLOOKUP($E648,'INFO_Materials recyclability'!$I$6:$M$14,2,0)))</f>
        <v>0</v>
      </c>
      <c r="V648" s="62">
        <f>$G648+$H648+$K648+IF(ISBLANK($E648),0,$F648*VLOOKUP($E648,'INFO_Materials recyclability'!$I$6:$M$14,3,0))</f>
        <v>0</v>
      </c>
      <c r="W648" s="62">
        <f>$I648+$J648+$L648+$M648+$N648+$O648+$P648+$Q648+$R648+IF(ISBLANK($E648),0,$F648*(1-VLOOKUP($E648,'INFO_Materials recyclability'!$I$6:$M$14,3,0)))</f>
        <v>0</v>
      </c>
      <c r="X648" s="62">
        <f>$G648+$H648+$I648+IF(ISBLANK($E648),0,$F648*VLOOKUP($E648,'INFO_Materials recyclability'!$I$6:$M$14,4,0))</f>
        <v>0</v>
      </c>
      <c r="Y648" s="62">
        <f>$J648+$K648+$L648+$M648+$N648+$O648+$P648+$Q648+$R648+IF(ISBLANK($E648),0,$F648*(1-VLOOKUP($E648,'INFO_Materials recyclability'!$I$6:$M$14,4,0)))</f>
        <v>0</v>
      </c>
      <c r="Z648" s="62">
        <f>$G648+$H648+$I648+$J648+IF(ISBLANK($E648),0,$F648*VLOOKUP($E648,'INFO_Materials recyclability'!$I$6:$M$14,5,0))</f>
        <v>0</v>
      </c>
      <c r="AA648" s="62">
        <f>$K648+$L648+$M648+$N648+$O648+$P648+$Q648+$R648+IF(ISBLANK($E648),0,$F648*(1-VLOOKUP($E648,'INFO_Materials recyclability'!$I$6:$M$14,5,0)))</f>
        <v>0</v>
      </c>
    </row>
    <row r="649" spans="2:27" x14ac:dyDescent="0.35">
      <c r="B649" s="5"/>
      <c r="C649" s="5"/>
      <c r="D649" s="26"/>
      <c r="E649" s="51"/>
      <c r="F649" s="53"/>
      <c r="G649" s="49"/>
      <c r="H649" s="49"/>
      <c r="I649" s="49"/>
      <c r="J649" s="49"/>
      <c r="K649" s="49"/>
      <c r="L649" s="49"/>
      <c r="M649" s="49"/>
      <c r="N649" s="49"/>
      <c r="O649" s="49"/>
      <c r="P649" s="56"/>
      <c r="Q649" s="70"/>
      <c r="R649" s="61"/>
      <c r="T649" s="62">
        <f>$G649+$H649+$L649+IF(ISBLANK($E649),0,$F649*VLOOKUP($E649,'INFO_Materials recyclability'!$I$6:$M$14,2,0))</f>
        <v>0</v>
      </c>
      <c r="U649" s="62">
        <f>$I649+$J649+$K649+$M649+$N649+$O649+$P649+$Q649+$R649+IF(ISBLANK($E649),0,$F649*(1-VLOOKUP($E649,'INFO_Materials recyclability'!$I$6:$M$14,2,0)))</f>
        <v>0</v>
      </c>
      <c r="V649" s="62">
        <f>$G649+$H649+$K649+IF(ISBLANK($E649),0,$F649*VLOOKUP($E649,'INFO_Materials recyclability'!$I$6:$M$14,3,0))</f>
        <v>0</v>
      </c>
      <c r="W649" s="62">
        <f>$I649+$J649+$L649+$M649+$N649+$O649+$P649+$Q649+$R649+IF(ISBLANK($E649),0,$F649*(1-VLOOKUP($E649,'INFO_Materials recyclability'!$I$6:$M$14,3,0)))</f>
        <v>0</v>
      </c>
      <c r="X649" s="62">
        <f>$G649+$H649+$I649+IF(ISBLANK($E649),0,$F649*VLOOKUP($E649,'INFO_Materials recyclability'!$I$6:$M$14,4,0))</f>
        <v>0</v>
      </c>
      <c r="Y649" s="62">
        <f>$J649+$K649+$L649+$M649+$N649+$O649+$P649+$Q649+$R649+IF(ISBLANK($E649),0,$F649*(1-VLOOKUP($E649,'INFO_Materials recyclability'!$I$6:$M$14,4,0)))</f>
        <v>0</v>
      </c>
      <c r="Z649" s="62">
        <f>$G649+$H649+$I649+$J649+IF(ISBLANK($E649),0,$F649*VLOOKUP($E649,'INFO_Materials recyclability'!$I$6:$M$14,5,0))</f>
        <v>0</v>
      </c>
      <c r="AA649" s="62">
        <f>$K649+$L649+$M649+$N649+$O649+$P649+$Q649+$R649+IF(ISBLANK($E649),0,$F649*(1-VLOOKUP($E649,'INFO_Materials recyclability'!$I$6:$M$14,5,0)))</f>
        <v>0</v>
      </c>
    </row>
    <row r="650" spans="2:27" x14ac:dyDescent="0.35">
      <c r="B650" s="5"/>
      <c r="C650" s="5"/>
      <c r="D650" s="26"/>
      <c r="E650" s="51"/>
      <c r="F650" s="53"/>
      <c r="G650" s="49"/>
      <c r="H650" s="49"/>
      <c r="I650" s="49"/>
      <c r="J650" s="49"/>
      <c r="K650" s="49"/>
      <c r="L650" s="49"/>
      <c r="M650" s="49"/>
      <c r="N650" s="49"/>
      <c r="O650" s="49"/>
      <c r="P650" s="56"/>
      <c r="Q650" s="70"/>
      <c r="R650" s="61"/>
      <c r="T650" s="62">
        <f>$G650+$H650+$L650+IF(ISBLANK($E650),0,$F650*VLOOKUP($E650,'INFO_Materials recyclability'!$I$6:$M$14,2,0))</f>
        <v>0</v>
      </c>
      <c r="U650" s="62">
        <f>$I650+$J650+$K650+$M650+$N650+$O650+$P650+$Q650+$R650+IF(ISBLANK($E650),0,$F650*(1-VLOOKUP($E650,'INFO_Materials recyclability'!$I$6:$M$14,2,0)))</f>
        <v>0</v>
      </c>
      <c r="V650" s="62">
        <f>$G650+$H650+$K650+IF(ISBLANK($E650),0,$F650*VLOOKUP($E650,'INFO_Materials recyclability'!$I$6:$M$14,3,0))</f>
        <v>0</v>
      </c>
      <c r="W650" s="62">
        <f>$I650+$J650+$L650+$M650+$N650+$O650+$P650+$Q650+$R650+IF(ISBLANK($E650),0,$F650*(1-VLOOKUP($E650,'INFO_Materials recyclability'!$I$6:$M$14,3,0)))</f>
        <v>0</v>
      </c>
      <c r="X650" s="62">
        <f>$G650+$H650+$I650+IF(ISBLANK($E650),0,$F650*VLOOKUP($E650,'INFO_Materials recyclability'!$I$6:$M$14,4,0))</f>
        <v>0</v>
      </c>
      <c r="Y650" s="62">
        <f>$J650+$K650+$L650+$M650+$N650+$O650+$P650+$Q650+$R650+IF(ISBLANK($E650),0,$F650*(1-VLOOKUP($E650,'INFO_Materials recyclability'!$I$6:$M$14,4,0)))</f>
        <v>0</v>
      </c>
      <c r="Z650" s="62">
        <f>$G650+$H650+$I650+$J650+IF(ISBLANK($E650),0,$F650*VLOOKUP($E650,'INFO_Materials recyclability'!$I$6:$M$14,5,0))</f>
        <v>0</v>
      </c>
      <c r="AA650" s="62">
        <f>$K650+$L650+$M650+$N650+$O650+$P650+$Q650+$R650+IF(ISBLANK($E650),0,$F650*(1-VLOOKUP($E650,'INFO_Materials recyclability'!$I$6:$M$14,5,0)))</f>
        <v>0</v>
      </c>
    </row>
    <row r="651" spans="2:27" x14ac:dyDescent="0.35">
      <c r="B651" s="5"/>
      <c r="C651" s="5"/>
      <c r="D651" s="26"/>
      <c r="E651" s="51"/>
      <c r="F651" s="53"/>
      <c r="G651" s="49"/>
      <c r="H651" s="49"/>
      <c r="I651" s="49"/>
      <c r="J651" s="49"/>
      <c r="K651" s="49"/>
      <c r="L651" s="49"/>
      <c r="M651" s="49"/>
      <c r="N651" s="49"/>
      <c r="O651" s="49"/>
      <c r="P651" s="56"/>
      <c r="Q651" s="70"/>
      <c r="R651" s="61"/>
      <c r="T651" s="62">
        <f>$G651+$H651+$L651+IF(ISBLANK($E651),0,$F651*VLOOKUP($E651,'INFO_Materials recyclability'!$I$6:$M$14,2,0))</f>
        <v>0</v>
      </c>
      <c r="U651" s="62">
        <f>$I651+$J651+$K651+$M651+$N651+$O651+$P651+$Q651+$R651+IF(ISBLANK($E651),0,$F651*(1-VLOOKUP($E651,'INFO_Materials recyclability'!$I$6:$M$14,2,0)))</f>
        <v>0</v>
      </c>
      <c r="V651" s="62">
        <f>$G651+$H651+$K651+IF(ISBLANK($E651),0,$F651*VLOOKUP($E651,'INFO_Materials recyclability'!$I$6:$M$14,3,0))</f>
        <v>0</v>
      </c>
      <c r="W651" s="62">
        <f>$I651+$J651+$L651+$M651+$N651+$O651+$P651+$Q651+$R651+IF(ISBLANK($E651),0,$F651*(1-VLOOKUP($E651,'INFO_Materials recyclability'!$I$6:$M$14,3,0)))</f>
        <v>0</v>
      </c>
      <c r="X651" s="62">
        <f>$G651+$H651+$I651+IF(ISBLANK($E651),0,$F651*VLOOKUP($E651,'INFO_Materials recyclability'!$I$6:$M$14,4,0))</f>
        <v>0</v>
      </c>
      <c r="Y651" s="62">
        <f>$J651+$K651+$L651+$M651+$N651+$O651+$P651+$Q651+$R651+IF(ISBLANK($E651),0,$F651*(1-VLOOKUP($E651,'INFO_Materials recyclability'!$I$6:$M$14,4,0)))</f>
        <v>0</v>
      </c>
      <c r="Z651" s="62">
        <f>$G651+$H651+$I651+$J651+IF(ISBLANK($E651),0,$F651*VLOOKUP($E651,'INFO_Materials recyclability'!$I$6:$M$14,5,0))</f>
        <v>0</v>
      </c>
      <c r="AA651" s="62">
        <f>$K651+$L651+$M651+$N651+$O651+$P651+$Q651+$R651+IF(ISBLANK($E651),0,$F651*(1-VLOOKUP($E651,'INFO_Materials recyclability'!$I$6:$M$14,5,0)))</f>
        <v>0</v>
      </c>
    </row>
    <row r="652" spans="2:27" x14ac:dyDescent="0.35">
      <c r="B652" s="5"/>
      <c r="C652" s="5"/>
      <c r="D652" s="26"/>
      <c r="E652" s="51"/>
      <c r="F652" s="53"/>
      <c r="G652" s="49"/>
      <c r="H652" s="49"/>
      <c r="I652" s="49"/>
      <c r="J652" s="49"/>
      <c r="K652" s="49"/>
      <c r="L652" s="49"/>
      <c r="M652" s="49"/>
      <c r="N652" s="49"/>
      <c r="O652" s="49"/>
      <c r="P652" s="56"/>
      <c r="Q652" s="70"/>
      <c r="R652" s="61"/>
      <c r="T652" s="62">
        <f>$G652+$H652+$L652+IF(ISBLANK($E652),0,$F652*VLOOKUP($E652,'INFO_Materials recyclability'!$I$6:$M$14,2,0))</f>
        <v>0</v>
      </c>
      <c r="U652" s="62">
        <f>$I652+$J652+$K652+$M652+$N652+$O652+$P652+$Q652+$R652+IF(ISBLANK($E652),0,$F652*(1-VLOOKUP($E652,'INFO_Materials recyclability'!$I$6:$M$14,2,0)))</f>
        <v>0</v>
      </c>
      <c r="V652" s="62">
        <f>$G652+$H652+$K652+IF(ISBLANK($E652),0,$F652*VLOOKUP($E652,'INFO_Materials recyclability'!$I$6:$M$14,3,0))</f>
        <v>0</v>
      </c>
      <c r="W652" s="62">
        <f>$I652+$J652+$L652+$M652+$N652+$O652+$P652+$Q652+$R652+IF(ISBLANK($E652),0,$F652*(1-VLOOKUP($E652,'INFO_Materials recyclability'!$I$6:$M$14,3,0)))</f>
        <v>0</v>
      </c>
      <c r="X652" s="62">
        <f>$G652+$H652+$I652+IF(ISBLANK($E652),0,$F652*VLOOKUP($E652,'INFO_Materials recyclability'!$I$6:$M$14,4,0))</f>
        <v>0</v>
      </c>
      <c r="Y652" s="62">
        <f>$J652+$K652+$L652+$M652+$N652+$O652+$P652+$Q652+$R652+IF(ISBLANK($E652),0,$F652*(1-VLOOKUP($E652,'INFO_Materials recyclability'!$I$6:$M$14,4,0)))</f>
        <v>0</v>
      </c>
      <c r="Z652" s="62">
        <f>$G652+$H652+$I652+$J652+IF(ISBLANK($E652),0,$F652*VLOOKUP($E652,'INFO_Materials recyclability'!$I$6:$M$14,5,0))</f>
        <v>0</v>
      </c>
      <c r="AA652" s="62">
        <f>$K652+$L652+$M652+$N652+$O652+$P652+$Q652+$R652+IF(ISBLANK($E652),0,$F652*(1-VLOOKUP($E652,'INFO_Materials recyclability'!$I$6:$M$14,5,0)))</f>
        <v>0</v>
      </c>
    </row>
    <row r="653" spans="2:27" x14ac:dyDescent="0.35">
      <c r="B653" s="5"/>
      <c r="C653" s="5"/>
      <c r="D653" s="26"/>
      <c r="E653" s="51"/>
      <c r="F653" s="53"/>
      <c r="G653" s="49"/>
      <c r="H653" s="49"/>
      <c r="I653" s="49"/>
      <c r="J653" s="49"/>
      <c r="K653" s="49"/>
      <c r="L653" s="49"/>
      <c r="M653" s="49"/>
      <c r="N653" s="49"/>
      <c r="O653" s="49"/>
      <c r="P653" s="56"/>
      <c r="Q653" s="70"/>
      <c r="R653" s="61"/>
      <c r="T653" s="62">
        <f>$G653+$H653+$L653+IF(ISBLANK($E653),0,$F653*VLOOKUP($E653,'INFO_Materials recyclability'!$I$6:$M$14,2,0))</f>
        <v>0</v>
      </c>
      <c r="U653" s="62">
        <f>$I653+$J653+$K653+$M653+$N653+$O653+$P653+$Q653+$R653+IF(ISBLANK($E653),0,$F653*(1-VLOOKUP($E653,'INFO_Materials recyclability'!$I$6:$M$14,2,0)))</f>
        <v>0</v>
      </c>
      <c r="V653" s="62">
        <f>$G653+$H653+$K653+IF(ISBLANK($E653),0,$F653*VLOOKUP($E653,'INFO_Materials recyclability'!$I$6:$M$14,3,0))</f>
        <v>0</v>
      </c>
      <c r="W653" s="62">
        <f>$I653+$J653+$L653+$M653+$N653+$O653+$P653+$Q653+$R653+IF(ISBLANK($E653),0,$F653*(1-VLOOKUP($E653,'INFO_Materials recyclability'!$I$6:$M$14,3,0)))</f>
        <v>0</v>
      </c>
      <c r="X653" s="62">
        <f>$G653+$H653+$I653+IF(ISBLANK($E653),0,$F653*VLOOKUP($E653,'INFO_Materials recyclability'!$I$6:$M$14,4,0))</f>
        <v>0</v>
      </c>
      <c r="Y653" s="62">
        <f>$J653+$K653+$L653+$M653+$N653+$O653+$P653+$Q653+$R653+IF(ISBLANK($E653),0,$F653*(1-VLOOKUP($E653,'INFO_Materials recyclability'!$I$6:$M$14,4,0)))</f>
        <v>0</v>
      </c>
      <c r="Z653" s="62">
        <f>$G653+$H653+$I653+$J653+IF(ISBLANK($E653),0,$F653*VLOOKUP($E653,'INFO_Materials recyclability'!$I$6:$M$14,5,0))</f>
        <v>0</v>
      </c>
      <c r="AA653" s="62">
        <f>$K653+$L653+$M653+$N653+$O653+$P653+$Q653+$R653+IF(ISBLANK($E653),0,$F653*(1-VLOOKUP($E653,'INFO_Materials recyclability'!$I$6:$M$14,5,0)))</f>
        <v>0</v>
      </c>
    </row>
    <row r="654" spans="2:27" x14ac:dyDescent="0.35">
      <c r="B654" s="5"/>
      <c r="C654" s="5"/>
      <c r="D654" s="26"/>
      <c r="E654" s="51"/>
      <c r="F654" s="53"/>
      <c r="G654" s="49"/>
      <c r="H654" s="49"/>
      <c r="I654" s="49"/>
      <c r="J654" s="49"/>
      <c r="K654" s="49"/>
      <c r="L654" s="49"/>
      <c r="M654" s="49"/>
      <c r="N654" s="49"/>
      <c r="O654" s="49"/>
      <c r="P654" s="56"/>
      <c r="Q654" s="70"/>
      <c r="R654" s="61"/>
      <c r="T654" s="62">
        <f>$G654+$H654+$L654+IF(ISBLANK($E654),0,$F654*VLOOKUP($E654,'INFO_Materials recyclability'!$I$6:$M$14,2,0))</f>
        <v>0</v>
      </c>
      <c r="U654" s="62">
        <f>$I654+$J654+$K654+$M654+$N654+$O654+$P654+$Q654+$R654+IF(ISBLANK($E654),0,$F654*(1-VLOOKUP($E654,'INFO_Materials recyclability'!$I$6:$M$14,2,0)))</f>
        <v>0</v>
      </c>
      <c r="V654" s="62">
        <f>$G654+$H654+$K654+IF(ISBLANK($E654),0,$F654*VLOOKUP($E654,'INFO_Materials recyclability'!$I$6:$M$14,3,0))</f>
        <v>0</v>
      </c>
      <c r="W654" s="62">
        <f>$I654+$J654+$L654+$M654+$N654+$O654+$P654+$Q654+$R654+IF(ISBLANK($E654),0,$F654*(1-VLOOKUP($E654,'INFO_Materials recyclability'!$I$6:$M$14,3,0)))</f>
        <v>0</v>
      </c>
      <c r="X654" s="62">
        <f>$G654+$H654+$I654+IF(ISBLANK($E654),0,$F654*VLOOKUP($E654,'INFO_Materials recyclability'!$I$6:$M$14,4,0))</f>
        <v>0</v>
      </c>
      <c r="Y654" s="62">
        <f>$J654+$K654+$L654+$M654+$N654+$O654+$P654+$Q654+$R654+IF(ISBLANK($E654),0,$F654*(1-VLOOKUP($E654,'INFO_Materials recyclability'!$I$6:$M$14,4,0)))</f>
        <v>0</v>
      </c>
      <c r="Z654" s="62">
        <f>$G654+$H654+$I654+$J654+IF(ISBLANK($E654),0,$F654*VLOOKUP($E654,'INFO_Materials recyclability'!$I$6:$M$14,5,0))</f>
        <v>0</v>
      </c>
      <c r="AA654" s="62">
        <f>$K654+$L654+$M654+$N654+$O654+$P654+$Q654+$R654+IF(ISBLANK($E654),0,$F654*(1-VLOOKUP($E654,'INFO_Materials recyclability'!$I$6:$M$14,5,0)))</f>
        <v>0</v>
      </c>
    </row>
    <row r="655" spans="2:27" x14ac:dyDescent="0.35">
      <c r="B655" s="5"/>
      <c r="C655" s="5"/>
      <c r="D655" s="26"/>
      <c r="E655" s="51"/>
      <c r="F655" s="53"/>
      <c r="G655" s="49"/>
      <c r="H655" s="49"/>
      <c r="I655" s="49"/>
      <c r="J655" s="49"/>
      <c r="K655" s="49"/>
      <c r="L655" s="49"/>
      <c r="M655" s="49"/>
      <c r="N655" s="49"/>
      <c r="O655" s="49"/>
      <c r="P655" s="56"/>
      <c r="Q655" s="70"/>
      <c r="R655" s="61"/>
      <c r="T655" s="62">
        <f>$G655+$H655+$L655+IF(ISBLANK($E655),0,$F655*VLOOKUP($E655,'INFO_Materials recyclability'!$I$6:$M$14,2,0))</f>
        <v>0</v>
      </c>
      <c r="U655" s="62">
        <f>$I655+$J655+$K655+$M655+$N655+$O655+$P655+$Q655+$R655+IF(ISBLANK($E655),0,$F655*(1-VLOOKUP($E655,'INFO_Materials recyclability'!$I$6:$M$14,2,0)))</f>
        <v>0</v>
      </c>
      <c r="V655" s="62">
        <f>$G655+$H655+$K655+IF(ISBLANK($E655),0,$F655*VLOOKUP($E655,'INFO_Materials recyclability'!$I$6:$M$14,3,0))</f>
        <v>0</v>
      </c>
      <c r="W655" s="62">
        <f>$I655+$J655+$L655+$M655+$N655+$O655+$P655+$Q655+$R655+IF(ISBLANK($E655),0,$F655*(1-VLOOKUP($E655,'INFO_Materials recyclability'!$I$6:$M$14,3,0)))</f>
        <v>0</v>
      </c>
      <c r="X655" s="62">
        <f>$G655+$H655+$I655+IF(ISBLANK($E655),0,$F655*VLOOKUP($E655,'INFO_Materials recyclability'!$I$6:$M$14,4,0))</f>
        <v>0</v>
      </c>
      <c r="Y655" s="62">
        <f>$J655+$K655+$L655+$M655+$N655+$O655+$P655+$Q655+$R655+IF(ISBLANK($E655),0,$F655*(1-VLOOKUP($E655,'INFO_Materials recyclability'!$I$6:$M$14,4,0)))</f>
        <v>0</v>
      </c>
      <c r="Z655" s="62">
        <f>$G655+$H655+$I655+$J655+IF(ISBLANK($E655),0,$F655*VLOOKUP($E655,'INFO_Materials recyclability'!$I$6:$M$14,5,0))</f>
        <v>0</v>
      </c>
      <c r="AA655" s="62">
        <f>$K655+$L655+$M655+$N655+$O655+$P655+$Q655+$R655+IF(ISBLANK($E655),0,$F655*(1-VLOOKUP($E655,'INFO_Materials recyclability'!$I$6:$M$14,5,0)))</f>
        <v>0</v>
      </c>
    </row>
    <row r="656" spans="2:27" x14ac:dyDescent="0.35">
      <c r="B656" s="5"/>
      <c r="C656" s="5"/>
      <c r="D656" s="26"/>
      <c r="E656" s="51"/>
      <c r="F656" s="53"/>
      <c r="G656" s="49"/>
      <c r="H656" s="49"/>
      <c r="I656" s="49"/>
      <c r="J656" s="49"/>
      <c r="K656" s="49"/>
      <c r="L656" s="49"/>
      <c r="M656" s="49"/>
      <c r="N656" s="49"/>
      <c r="O656" s="49"/>
      <c r="P656" s="56"/>
      <c r="Q656" s="70"/>
      <c r="R656" s="61"/>
      <c r="T656" s="62">
        <f>$G656+$H656+$L656+IF(ISBLANK($E656),0,$F656*VLOOKUP($E656,'INFO_Materials recyclability'!$I$6:$M$14,2,0))</f>
        <v>0</v>
      </c>
      <c r="U656" s="62">
        <f>$I656+$J656+$K656+$M656+$N656+$O656+$P656+$Q656+$R656+IF(ISBLANK($E656),0,$F656*(1-VLOOKUP($E656,'INFO_Materials recyclability'!$I$6:$M$14,2,0)))</f>
        <v>0</v>
      </c>
      <c r="V656" s="62">
        <f>$G656+$H656+$K656+IF(ISBLANK($E656),0,$F656*VLOOKUP($E656,'INFO_Materials recyclability'!$I$6:$M$14,3,0))</f>
        <v>0</v>
      </c>
      <c r="W656" s="62">
        <f>$I656+$J656+$L656+$M656+$N656+$O656+$P656+$Q656+$R656+IF(ISBLANK($E656),0,$F656*(1-VLOOKUP($E656,'INFO_Materials recyclability'!$I$6:$M$14,3,0)))</f>
        <v>0</v>
      </c>
      <c r="X656" s="62">
        <f>$G656+$H656+$I656+IF(ISBLANK($E656),0,$F656*VLOOKUP($E656,'INFO_Materials recyclability'!$I$6:$M$14,4,0))</f>
        <v>0</v>
      </c>
      <c r="Y656" s="62">
        <f>$J656+$K656+$L656+$M656+$N656+$O656+$P656+$Q656+$R656+IF(ISBLANK($E656),0,$F656*(1-VLOOKUP($E656,'INFO_Materials recyclability'!$I$6:$M$14,4,0)))</f>
        <v>0</v>
      </c>
      <c r="Z656" s="62">
        <f>$G656+$H656+$I656+$J656+IF(ISBLANK($E656),0,$F656*VLOOKUP($E656,'INFO_Materials recyclability'!$I$6:$M$14,5,0))</f>
        <v>0</v>
      </c>
      <c r="AA656" s="62">
        <f>$K656+$L656+$M656+$N656+$O656+$P656+$Q656+$R656+IF(ISBLANK($E656),0,$F656*(1-VLOOKUP($E656,'INFO_Materials recyclability'!$I$6:$M$14,5,0)))</f>
        <v>0</v>
      </c>
    </row>
    <row r="657" spans="2:27" x14ac:dyDescent="0.35">
      <c r="B657" s="5"/>
      <c r="C657" s="5"/>
      <c r="D657" s="26"/>
      <c r="E657" s="51"/>
      <c r="F657" s="53"/>
      <c r="G657" s="49"/>
      <c r="H657" s="49"/>
      <c r="I657" s="49"/>
      <c r="J657" s="49"/>
      <c r="K657" s="49"/>
      <c r="L657" s="49"/>
      <c r="M657" s="49"/>
      <c r="N657" s="49"/>
      <c r="O657" s="49"/>
      <c r="P657" s="56"/>
      <c r="Q657" s="70"/>
      <c r="R657" s="61"/>
      <c r="T657" s="62">
        <f>$G657+$H657+$L657+IF(ISBLANK($E657),0,$F657*VLOOKUP($E657,'INFO_Materials recyclability'!$I$6:$M$14,2,0))</f>
        <v>0</v>
      </c>
      <c r="U657" s="62">
        <f>$I657+$J657+$K657+$M657+$N657+$O657+$P657+$Q657+$R657+IF(ISBLANK($E657),0,$F657*(1-VLOOKUP($E657,'INFO_Materials recyclability'!$I$6:$M$14,2,0)))</f>
        <v>0</v>
      </c>
      <c r="V657" s="62">
        <f>$G657+$H657+$K657+IF(ISBLANK($E657),0,$F657*VLOOKUP($E657,'INFO_Materials recyclability'!$I$6:$M$14,3,0))</f>
        <v>0</v>
      </c>
      <c r="W657" s="62">
        <f>$I657+$J657+$L657+$M657+$N657+$O657+$P657+$Q657+$R657+IF(ISBLANK($E657),0,$F657*(1-VLOOKUP($E657,'INFO_Materials recyclability'!$I$6:$M$14,3,0)))</f>
        <v>0</v>
      </c>
      <c r="X657" s="62">
        <f>$G657+$H657+$I657+IF(ISBLANK($E657),0,$F657*VLOOKUP($E657,'INFO_Materials recyclability'!$I$6:$M$14,4,0))</f>
        <v>0</v>
      </c>
      <c r="Y657" s="62">
        <f>$J657+$K657+$L657+$M657+$N657+$O657+$P657+$Q657+$R657+IF(ISBLANK($E657),0,$F657*(1-VLOOKUP($E657,'INFO_Materials recyclability'!$I$6:$M$14,4,0)))</f>
        <v>0</v>
      </c>
      <c r="Z657" s="62">
        <f>$G657+$H657+$I657+$J657+IF(ISBLANK($E657),0,$F657*VLOOKUP($E657,'INFO_Materials recyclability'!$I$6:$M$14,5,0))</f>
        <v>0</v>
      </c>
      <c r="AA657" s="62">
        <f>$K657+$L657+$M657+$N657+$O657+$P657+$Q657+$R657+IF(ISBLANK($E657),0,$F657*(1-VLOOKUP($E657,'INFO_Materials recyclability'!$I$6:$M$14,5,0)))</f>
        <v>0</v>
      </c>
    </row>
    <row r="658" spans="2:27" x14ac:dyDescent="0.35">
      <c r="B658" s="5"/>
      <c r="C658" s="5"/>
      <c r="D658" s="26"/>
      <c r="E658" s="51"/>
      <c r="F658" s="53"/>
      <c r="G658" s="49"/>
      <c r="H658" s="49"/>
      <c r="I658" s="49"/>
      <c r="J658" s="49"/>
      <c r="K658" s="49"/>
      <c r="L658" s="49"/>
      <c r="M658" s="49"/>
      <c r="N658" s="49"/>
      <c r="O658" s="49"/>
      <c r="P658" s="56"/>
      <c r="Q658" s="70"/>
      <c r="R658" s="61"/>
      <c r="T658" s="62">
        <f>$G658+$H658+$L658+IF(ISBLANK($E658),0,$F658*VLOOKUP($E658,'INFO_Materials recyclability'!$I$6:$M$14,2,0))</f>
        <v>0</v>
      </c>
      <c r="U658" s="62">
        <f>$I658+$J658+$K658+$M658+$N658+$O658+$P658+$Q658+$R658+IF(ISBLANK($E658),0,$F658*(1-VLOOKUP($E658,'INFO_Materials recyclability'!$I$6:$M$14,2,0)))</f>
        <v>0</v>
      </c>
      <c r="V658" s="62">
        <f>$G658+$H658+$K658+IF(ISBLANK($E658),0,$F658*VLOOKUP($E658,'INFO_Materials recyclability'!$I$6:$M$14,3,0))</f>
        <v>0</v>
      </c>
      <c r="W658" s="62">
        <f>$I658+$J658+$L658+$M658+$N658+$O658+$P658+$Q658+$R658+IF(ISBLANK($E658),0,$F658*(1-VLOOKUP($E658,'INFO_Materials recyclability'!$I$6:$M$14,3,0)))</f>
        <v>0</v>
      </c>
      <c r="X658" s="62">
        <f>$G658+$H658+$I658+IF(ISBLANK($E658),0,$F658*VLOOKUP($E658,'INFO_Materials recyclability'!$I$6:$M$14,4,0))</f>
        <v>0</v>
      </c>
      <c r="Y658" s="62">
        <f>$J658+$K658+$L658+$M658+$N658+$O658+$P658+$Q658+$R658+IF(ISBLANK($E658),0,$F658*(1-VLOOKUP($E658,'INFO_Materials recyclability'!$I$6:$M$14,4,0)))</f>
        <v>0</v>
      </c>
      <c r="Z658" s="62">
        <f>$G658+$H658+$I658+$J658+IF(ISBLANK($E658),0,$F658*VLOOKUP($E658,'INFO_Materials recyclability'!$I$6:$M$14,5,0))</f>
        <v>0</v>
      </c>
      <c r="AA658" s="62">
        <f>$K658+$L658+$M658+$N658+$O658+$P658+$Q658+$R658+IF(ISBLANK($E658),0,$F658*(1-VLOOKUP($E658,'INFO_Materials recyclability'!$I$6:$M$14,5,0)))</f>
        <v>0</v>
      </c>
    </row>
    <row r="659" spans="2:27" x14ac:dyDescent="0.35">
      <c r="B659" s="5"/>
      <c r="C659" s="5"/>
      <c r="D659" s="26"/>
      <c r="E659" s="51"/>
      <c r="F659" s="53"/>
      <c r="G659" s="49"/>
      <c r="H659" s="49"/>
      <c r="I659" s="49"/>
      <c r="J659" s="49"/>
      <c r="K659" s="49"/>
      <c r="L659" s="49"/>
      <c r="M659" s="49"/>
      <c r="N659" s="49"/>
      <c r="O659" s="49"/>
      <c r="P659" s="56"/>
      <c r="Q659" s="70"/>
      <c r="R659" s="61"/>
      <c r="T659" s="62">
        <f>$G659+$H659+$L659+IF(ISBLANK($E659),0,$F659*VLOOKUP($E659,'INFO_Materials recyclability'!$I$6:$M$14,2,0))</f>
        <v>0</v>
      </c>
      <c r="U659" s="62">
        <f>$I659+$J659+$K659+$M659+$N659+$O659+$P659+$Q659+$R659+IF(ISBLANK($E659),0,$F659*(1-VLOOKUP($E659,'INFO_Materials recyclability'!$I$6:$M$14,2,0)))</f>
        <v>0</v>
      </c>
      <c r="V659" s="62">
        <f>$G659+$H659+$K659+IF(ISBLANK($E659),0,$F659*VLOOKUP($E659,'INFO_Materials recyclability'!$I$6:$M$14,3,0))</f>
        <v>0</v>
      </c>
      <c r="W659" s="62">
        <f>$I659+$J659+$L659+$M659+$N659+$O659+$P659+$Q659+$R659+IF(ISBLANK($E659),0,$F659*(1-VLOOKUP($E659,'INFO_Materials recyclability'!$I$6:$M$14,3,0)))</f>
        <v>0</v>
      </c>
      <c r="X659" s="62">
        <f>$G659+$H659+$I659+IF(ISBLANK($E659),0,$F659*VLOOKUP($E659,'INFO_Materials recyclability'!$I$6:$M$14,4,0))</f>
        <v>0</v>
      </c>
      <c r="Y659" s="62">
        <f>$J659+$K659+$L659+$M659+$N659+$O659+$P659+$Q659+$R659+IF(ISBLANK($E659),0,$F659*(1-VLOOKUP($E659,'INFO_Materials recyclability'!$I$6:$M$14,4,0)))</f>
        <v>0</v>
      </c>
      <c r="Z659" s="62">
        <f>$G659+$H659+$I659+$J659+IF(ISBLANK($E659),0,$F659*VLOOKUP($E659,'INFO_Materials recyclability'!$I$6:$M$14,5,0))</f>
        <v>0</v>
      </c>
      <c r="AA659" s="62">
        <f>$K659+$L659+$M659+$N659+$O659+$P659+$Q659+$R659+IF(ISBLANK($E659),0,$F659*(1-VLOOKUP($E659,'INFO_Materials recyclability'!$I$6:$M$14,5,0)))</f>
        <v>0</v>
      </c>
    </row>
    <row r="660" spans="2:27" x14ac:dyDescent="0.35">
      <c r="B660" s="5"/>
      <c r="C660" s="5"/>
      <c r="D660" s="26"/>
      <c r="E660" s="51"/>
      <c r="F660" s="53"/>
      <c r="G660" s="49"/>
      <c r="H660" s="49"/>
      <c r="I660" s="49"/>
      <c r="J660" s="49"/>
      <c r="K660" s="49"/>
      <c r="L660" s="49"/>
      <c r="M660" s="49"/>
      <c r="N660" s="49"/>
      <c r="O660" s="49"/>
      <c r="P660" s="56"/>
      <c r="Q660" s="70"/>
      <c r="R660" s="61"/>
      <c r="T660" s="62">
        <f>$G660+$H660+$L660+IF(ISBLANK($E660),0,$F660*VLOOKUP($E660,'INFO_Materials recyclability'!$I$6:$M$14,2,0))</f>
        <v>0</v>
      </c>
      <c r="U660" s="62">
        <f>$I660+$J660+$K660+$M660+$N660+$O660+$P660+$Q660+$R660+IF(ISBLANK($E660),0,$F660*(1-VLOOKUP($E660,'INFO_Materials recyclability'!$I$6:$M$14,2,0)))</f>
        <v>0</v>
      </c>
      <c r="V660" s="62">
        <f>$G660+$H660+$K660+IF(ISBLANK($E660),0,$F660*VLOOKUP($E660,'INFO_Materials recyclability'!$I$6:$M$14,3,0))</f>
        <v>0</v>
      </c>
      <c r="W660" s="62">
        <f>$I660+$J660+$L660+$M660+$N660+$O660+$P660+$Q660+$R660+IF(ISBLANK($E660),0,$F660*(1-VLOOKUP($E660,'INFO_Materials recyclability'!$I$6:$M$14,3,0)))</f>
        <v>0</v>
      </c>
      <c r="X660" s="62">
        <f>$G660+$H660+$I660+IF(ISBLANK($E660),0,$F660*VLOOKUP($E660,'INFO_Materials recyclability'!$I$6:$M$14,4,0))</f>
        <v>0</v>
      </c>
      <c r="Y660" s="62">
        <f>$J660+$K660+$L660+$M660+$N660+$O660+$P660+$Q660+$R660+IF(ISBLANK($E660),0,$F660*(1-VLOOKUP($E660,'INFO_Materials recyclability'!$I$6:$M$14,4,0)))</f>
        <v>0</v>
      </c>
      <c r="Z660" s="62">
        <f>$G660+$H660+$I660+$J660+IF(ISBLANK($E660),0,$F660*VLOOKUP($E660,'INFO_Materials recyclability'!$I$6:$M$14,5,0))</f>
        <v>0</v>
      </c>
      <c r="AA660" s="62">
        <f>$K660+$L660+$M660+$N660+$O660+$P660+$Q660+$R660+IF(ISBLANK($E660),0,$F660*(1-VLOOKUP($E660,'INFO_Materials recyclability'!$I$6:$M$14,5,0)))</f>
        <v>0</v>
      </c>
    </row>
    <row r="661" spans="2:27" x14ac:dyDescent="0.35">
      <c r="B661" s="5"/>
      <c r="C661" s="5"/>
      <c r="D661" s="26"/>
      <c r="E661" s="51"/>
      <c r="F661" s="53"/>
      <c r="G661" s="49"/>
      <c r="H661" s="49"/>
      <c r="I661" s="49"/>
      <c r="J661" s="49"/>
      <c r="K661" s="49"/>
      <c r="L661" s="49"/>
      <c r="M661" s="49"/>
      <c r="N661" s="49"/>
      <c r="O661" s="49"/>
      <c r="P661" s="56"/>
      <c r="Q661" s="70"/>
      <c r="R661" s="61"/>
      <c r="T661" s="62">
        <f>$G661+$H661+$L661+IF(ISBLANK($E661),0,$F661*VLOOKUP($E661,'INFO_Materials recyclability'!$I$6:$M$14,2,0))</f>
        <v>0</v>
      </c>
      <c r="U661" s="62">
        <f>$I661+$J661+$K661+$M661+$N661+$O661+$P661+$Q661+$R661+IF(ISBLANK($E661),0,$F661*(1-VLOOKUP($E661,'INFO_Materials recyclability'!$I$6:$M$14,2,0)))</f>
        <v>0</v>
      </c>
      <c r="V661" s="62">
        <f>$G661+$H661+$K661+IF(ISBLANK($E661),0,$F661*VLOOKUP($E661,'INFO_Materials recyclability'!$I$6:$M$14,3,0))</f>
        <v>0</v>
      </c>
      <c r="W661" s="62">
        <f>$I661+$J661+$L661+$M661+$N661+$O661+$P661+$Q661+$R661+IF(ISBLANK($E661),0,$F661*(1-VLOOKUP($E661,'INFO_Materials recyclability'!$I$6:$M$14,3,0)))</f>
        <v>0</v>
      </c>
      <c r="X661" s="62">
        <f>$G661+$H661+$I661+IF(ISBLANK($E661),0,$F661*VLOOKUP($E661,'INFO_Materials recyclability'!$I$6:$M$14,4,0))</f>
        <v>0</v>
      </c>
      <c r="Y661" s="62">
        <f>$J661+$K661+$L661+$M661+$N661+$O661+$P661+$Q661+$R661+IF(ISBLANK($E661),0,$F661*(1-VLOOKUP($E661,'INFO_Materials recyclability'!$I$6:$M$14,4,0)))</f>
        <v>0</v>
      </c>
      <c r="Z661" s="62">
        <f>$G661+$H661+$I661+$J661+IF(ISBLANK($E661),0,$F661*VLOOKUP($E661,'INFO_Materials recyclability'!$I$6:$M$14,5,0))</f>
        <v>0</v>
      </c>
      <c r="AA661" s="62">
        <f>$K661+$L661+$M661+$N661+$O661+$P661+$Q661+$R661+IF(ISBLANK($E661),0,$F661*(1-VLOOKUP($E661,'INFO_Materials recyclability'!$I$6:$M$14,5,0)))</f>
        <v>0</v>
      </c>
    </row>
    <row r="662" spans="2:27" x14ac:dyDescent="0.35">
      <c r="B662" s="5"/>
      <c r="C662" s="5"/>
      <c r="D662" s="26"/>
      <c r="E662" s="51"/>
      <c r="F662" s="53"/>
      <c r="G662" s="49"/>
      <c r="H662" s="49"/>
      <c r="I662" s="49"/>
      <c r="J662" s="49"/>
      <c r="K662" s="49"/>
      <c r="L662" s="49"/>
      <c r="M662" s="49"/>
      <c r="N662" s="49"/>
      <c r="O662" s="49"/>
      <c r="P662" s="56"/>
      <c r="Q662" s="70"/>
      <c r="R662" s="61"/>
      <c r="T662" s="62">
        <f>$G662+$H662+$L662+IF(ISBLANK($E662),0,$F662*VLOOKUP($E662,'INFO_Materials recyclability'!$I$6:$M$14,2,0))</f>
        <v>0</v>
      </c>
      <c r="U662" s="62">
        <f>$I662+$J662+$K662+$M662+$N662+$O662+$P662+$Q662+$R662+IF(ISBLANK($E662),0,$F662*(1-VLOOKUP($E662,'INFO_Materials recyclability'!$I$6:$M$14,2,0)))</f>
        <v>0</v>
      </c>
      <c r="V662" s="62">
        <f>$G662+$H662+$K662+IF(ISBLANK($E662),0,$F662*VLOOKUP($E662,'INFO_Materials recyclability'!$I$6:$M$14,3,0))</f>
        <v>0</v>
      </c>
      <c r="W662" s="62">
        <f>$I662+$J662+$L662+$M662+$N662+$O662+$P662+$Q662+$R662+IF(ISBLANK($E662),0,$F662*(1-VLOOKUP($E662,'INFO_Materials recyclability'!$I$6:$M$14,3,0)))</f>
        <v>0</v>
      </c>
      <c r="X662" s="62">
        <f>$G662+$H662+$I662+IF(ISBLANK($E662),0,$F662*VLOOKUP($E662,'INFO_Materials recyclability'!$I$6:$M$14,4,0))</f>
        <v>0</v>
      </c>
      <c r="Y662" s="62">
        <f>$J662+$K662+$L662+$M662+$N662+$O662+$P662+$Q662+$R662+IF(ISBLANK($E662),0,$F662*(1-VLOOKUP($E662,'INFO_Materials recyclability'!$I$6:$M$14,4,0)))</f>
        <v>0</v>
      </c>
      <c r="Z662" s="62">
        <f>$G662+$H662+$I662+$J662+IF(ISBLANK($E662),0,$F662*VLOOKUP($E662,'INFO_Materials recyclability'!$I$6:$M$14,5,0))</f>
        <v>0</v>
      </c>
      <c r="AA662" s="62">
        <f>$K662+$L662+$M662+$N662+$O662+$P662+$Q662+$R662+IF(ISBLANK($E662),0,$F662*(1-VLOOKUP($E662,'INFO_Materials recyclability'!$I$6:$M$14,5,0)))</f>
        <v>0</v>
      </c>
    </row>
    <row r="663" spans="2:27" x14ac:dyDescent="0.35">
      <c r="B663" s="5"/>
      <c r="C663" s="5"/>
      <c r="D663" s="26"/>
      <c r="E663" s="51"/>
      <c r="F663" s="53"/>
      <c r="G663" s="49"/>
      <c r="H663" s="49"/>
      <c r="I663" s="49"/>
      <c r="J663" s="49"/>
      <c r="K663" s="49"/>
      <c r="L663" s="49"/>
      <c r="M663" s="49"/>
      <c r="N663" s="49"/>
      <c r="O663" s="49"/>
      <c r="P663" s="56"/>
      <c r="Q663" s="70"/>
      <c r="R663" s="61"/>
      <c r="T663" s="62">
        <f>$G663+$H663+$L663+IF(ISBLANK($E663),0,$F663*VLOOKUP($E663,'INFO_Materials recyclability'!$I$6:$M$14,2,0))</f>
        <v>0</v>
      </c>
      <c r="U663" s="62">
        <f>$I663+$J663+$K663+$M663+$N663+$O663+$P663+$Q663+$R663+IF(ISBLANK($E663),0,$F663*(1-VLOOKUP($E663,'INFO_Materials recyclability'!$I$6:$M$14,2,0)))</f>
        <v>0</v>
      </c>
      <c r="V663" s="62">
        <f>$G663+$H663+$K663+IF(ISBLANK($E663),0,$F663*VLOOKUP($E663,'INFO_Materials recyclability'!$I$6:$M$14,3,0))</f>
        <v>0</v>
      </c>
      <c r="W663" s="62">
        <f>$I663+$J663+$L663+$M663+$N663+$O663+$P663+$Q663+$R663+IF(ISBLANK($E663),0,$F663*(1-VLOOKUP($E663,'INFO_Materials recyclability'!$I$6:$M$14,3,0)))</f>
        <v>0</v>
      </c>
      <c r="X663" s="62">
        <f>$G663+$H663+$I663+IF(ISBLANK($E663),0,$F663*VLOOKUP($E663,'INFO_Materials recyclability'!$I$6:$M$14,4,0))</f>
        <v>0</v>
      </c>
      <c r="Y663" s="62">
        <f>$J663+$K663+$L663+$M663+$N663+$O663+$P663+$Q663+$R663+IF(ISBLANK($E663),0,$F663*(1-VLOOKUP($E663,'INFO_Materials recyclability'!$I$6:$M$14,4,0)))</f>
        <v>0</v>
      </c>
      <c r="Z663" s="62">
        <f>$G663+$H663+$I663+$J663+IF(ISBLANK($E663),0,$F663*VLOOKUP($E663,'INFO_Materials recyclability'!$I$6:$M$14,5,0))</f>
        <v>0</v>
      </c>
      <c r="AA663" s="62">
        <f>$K663+$L663+$M663+$N663+$O663+$P663+$Q663+$R663+IF(ISBLANK($E663),0,$F663*(1-VLOOKUP($E663,'INFO_Materials recyclability'!$I$6:$M$14,5,0)))</f>
        <v>0</v>
      </c>
    </row>
    <row r="664" spans="2:27" x14ac:dyDescent="0.35">
      <c r="B664" s="5"/>
      <c r="C664" s="5"/>
      <c r="D664" s="26"/>
      <c r="E664" s="51"/>
      <c r="F664" s="53"/>
      <c r="G664" s="49"/>
      <c r="H664" s="49"/>
      <c r="I664" s="49"/>
      <c r="J664" s="49"/>
      <c r="K664" s="49"/>
      <c r="L664" s="49"/>
      <c r="M664" s="49"/>
      <c r="N664" s="49"/>
      <c r="O664" s="49"/>
      <c r="P664" s="56"/>
      <c r="Q664" s="70"/>
      <c r="R664" s="61"/>
      <c r="T664" s="62">
        <f>$G664+$H664+$L664+IF(ISBLANK($E664),0,$F664*VLOOKUP($E664,'INFO_Materials recyclability'!$I$6:$M$14,2,0))</f>
        <v>0</v>
      </c>
      <c r="U664" s="62">
        <f>$I664+$J664+$K664+$M664+$N664+$O664+$P664+$Q664+$R664+IF(ISBLANK($E664),0,$F664*(1-VLOOKUP($E664,'INFO_Materials recyclability'!$I$6:$M$14,2,0)))</f>
        <v>0</v>
      </c>
      <c r="V664" s="62">
        <f>$G664+$H664+$K664+IF(ISBLANK($E664),0,$F664*VLOOKUP($E664,'INFO_Materials recyclability'!$I$6:$M$14,3,0))</f>
        <v>0</v>
      </c>
      <c r="W664" s="62">
        <f>$I664+$J664+$L664+$M664+$N664+$O664+$P664+$Q664+$R664+IF(ISBLANK($E664),0,$F664*(1-VLOOKUP($E664,'INFO_Materials recyclability'!$I$6:$M$14,3,0)))</f>
        <v>0</v>
      </c>
      <c r="X664" s="62">
        <f>$G664+$H664+$I664+IF(ISBLANK($E664),0,$F664*VLOOKUP($E664,'INFO_Materials recyclability'!$I$6:$M$14,4,0))</f>
        <v>0</v>
      </c>
      <c r="Y664" s="62">
        <f>$J664+$K664+$L664+$M664+$N664+$O664+$P664+$Q664+$R664+IF(ISBLANK($E664),0,$F664*(1-VLOOKUP($E664,'INFO_Materials recyclability'!$I$6:$M$14,4,0)))</f>
        <v>0</v>
      </c>
      <c r="Z664" s="62">
        <f>$G664+$H664+$I664+$J664+IF(ISBLANK($E664),0,$F664*VLOOKUP($E664,'INFO_Materials recyclability'!$I$6:$M$14,5,0))</f>
        <v>0</v>
      </c>
      <c r="AA664" s="62">
        <f>$K664+$L664+$M664+$N664+$O664+$P664+$Q664+$R664+IF(ISBLANK($E664),0,$F664*(1-VLOOKUP($E664,'INFO_Materials recyclability'!$I$6:$M$14,5,0)))</f>
        <v>0</v>
      </c>
    </row>
    <row r="665" spans="2:27" x14ac:dyDescent="0.35">
      <c r="B665" s="5"/>
      <c r="C665" s="5"/>
      <c r="D665" s="26"/>
      <c r="E665" s="51"/>
      <c r="F665" s="53"/>
      <c r="G665" s="49"/>
      <c r="H665" s="49"/>
      <c r="I665" s="49"/>
      <c r="J665" s="49"/>
      <c r="K665" s="49"/>
      <c r="L665" s="49"/>
      <c r="M665" s="49"/>
      <c r="N665" s="49"/>
      <c r="O665" s="49"/>
      <c r="P665" s="56"/>
      <c r="Q665" s="70"/>
      <c r="R665" s="61"/>
      <c r="T665" s="62">
        <f>$G665+$H665+$L665+IF(ISBLANK($E665),0,$F665*VLOOKUP($E665,'INFO_Materials recyclability'!$I$6:$M$14,2,0))</f>
        <v>0</v>
      </c>
      <c r="U665" s="62">
        <f>$I665+$J665+$K665+$M665+$N665+$O665+$P665+$Q665+$R665+IF(ISBLANK($E665),0,$F665*(1-VLOOKUP($E665,'INFO_Materials recyclability'!$I$6:$M$14,2,0)))</f>
        <v>0</v>
      </c>
      <c r="V665" s="62">
        <f>$G665+$H665+$K665+IF(ISBLANK($E665),0,$F665*VLOOKUP($E665,'INFO_Materials recyclability'!$I$6:$M$14,3,0))</f>
        <v>0</v>
      </c>
      <c r="W665" s="62">
        <f>$I665+$J665+$L665+$M665+$N665+$O665+$P665+$Q665+$R665+IF(ISBLANK($E665),0,$F665*(1-VLOOKUP($E665,'INFO_Materials recyclability'!$I$6:$M$14,3,0)))</f>
        <v>0</v>
      </c>
      <c r="X665" s="62">
        <f>$G665+$H665+$I665+IF(ISBLANK($E665),0,$F665*VLOOKUP($E665,'INFO_Materials recyclability'!$I$6:$M$14,4,0))</f>
        <v>0</v>
      </c>
      <c r="Y665" s="62">
        <f>$J665+$K665+$L665+$M665+$N665+$O665+$P665+$Q665+$R665+IF(ISBLANK($E665),0,$F665*(1-VLOOKUP($E665,'INFO_Materials recyclability'!$I$6:$M$14,4,0)))</f>
        <v>0</v>
      </c>
      <c r="Z665" s="62">
        <f>$G665+$H665+$I665+$J665+IF(ISBLANK($E665),0,$F665*VLOOKUP($E665,'INFO_Materials recyclability'!$I$6:$M$14,5,0))</f>
        <v>0</v>
      </c>
      <c r="AA665" s="62">
        <f>$K665+$L665+$M665+$N665+$O665+$P665+$Q665+$R665+IF(ISBLANK($E665),0,$F665*(1-VLOOKUP($E665,'INFO_Materials recyclability'!$I$6:$M$14,5,0)))</f>
        <v>0</v>
      </c>
    </row>
    <row r="666" spans="2:27" x14ac:dyDescent="0.35">
      <c r="B666" s="5"/>
      <c r="C666" s="5"/>
      <c r="D666" s="26"/>
      <c r="E666" s="51"/>
      <c r="F666" s="53"/>
      <c r="G666" s="49"/>
      <c r="H666" s="49"/>
      <c r="I666" s="49"/>
      <c r="J666" s="49"/>
      <c r="K666" s="49"/>
      <c r="L666" s="49"/>
      <c r="M666" s="49"/>
      <c r="N666" s="49"/>
      <c r="O666" s="49"/>
      <c r="P666" s="56"/>
      <c r="Q666" s="70"/>
      <c r="R666" s="61"/>
      <c r="T666" s="62">
        <f>$G666+$H666+$L666+IF(ISBLANK($E666),0,$F666*VLOOKUP($E666,'INFO_Materials recyclability'!$I$6:$M$14,2,0))</f>
        <v>0</v>
      </c>
      <c r="U666" s="62">
        <f>$I666+$J666+$K666+$M666+$N666+$O666+$P666+$Q666+$R666+IF(ISBLANK($E666),0,$F666*(1-VLOOKUP($E666,'INFO_Materials recyclability'!$I$6:$M$14,2,0)))</f>
        <v>0</v>
      </c>
      <c r="V666" s="62">
        <f>$G666+$H666+$K666+IF(ISBLANK($E666),0,$F666*VLOOKUP($E666,'INFO_Materials recyclability'!$I$6:$M$14,3,0))</f>
        <v>0</v>
      </c>
      <c r="W666" s="62">
        <f>$I666+$J666+$L666+$M666+$N666+$O666+$P666+$Q666+$R666+IF(ISBLANK($E666),0,$F666*(1-VLOOKUP($E666,'INFO_Materials recyclability'!$I$6:$M$14,3,0)))</f>
        <v>0</v>
      </c>
      <c r="X666" s="62">
        <f>$G666+$H666+$I666+IF(ISBLANK($E666),0,$F666*VLOOKUP($E666,'INFO_Materials recyclability'!$I$6:$M$14,4,0))</f>
        <v>0</v>
      </c>
      <c r="Y666" s="62">
        <f>$J666+$K666+$L666+$M666+$N666+$O666+$P666+$Q666+$R666+IF(ISBLANK($E666),0,$F666*(1-VLOOKUP($E666,'INFO_Materials recyclability'!$I$6:$M$14,4,0)))</f>
        <v>0</v>
      </c>
      <c r="Z666" s="62">
        <f>$G666+$H666+$I666+$J666+IF(ISBLANK($E666),0,$F666*VLOOKUP($E666,'INFO_Materials recyclability'!$I$6:$M$14,5,0))</f>
        <v>0</v>
      </c>
      <c r="AA666" s="62">
        <f>$K666+$L666+$M666+$N666+$O666+$P666+$Q666+$R666+IF(ISBLANK($E666),0,$F666*(1-VLOOKUP($E666,'INFO_Materials recyclability'!$I$6:$M$14,5,0)))</f>
        <v>0</v>
      </c>
    </row>
    <row r="667" spans="2:27" x14ac:dyDescent="0.35">
      <c r="B667" s="5"/>
      <c r="C667" s="5"/>
      <c r="D667" s="26"/>
      <c r="E667" s="51"/>
      <c r="F667" s="53"/>
      <c r="G667" s="49"/>
      <c r="H667" s="49"/>
      <c r="I667" s="49"/>
      <c r="J667" s="49"/>
      <c r="K667" s="49"/>
      <c r="L667" s="49"/>
      <c r="M667" s="49"/>
      <c r="N667" s="49"/>
      <c r="O667" s="49"/>
      <c r="P667" s="56"/>
      <c r="Q667" s="70"/>
      <c r="R667" s="61"/>
      <c r="T667" s="62">
        <f>$G667+$H667+$L667+IF(ISBLANK($E667),0,$F667*VLOOKUP($E667,'INFO_Materials recyclability'!$I$6:$M$14,2,0))</f>
        <v>0</v>
      </c>
      <c r="U667" s="62">
        <f>$I667+$J667+$K667+$M667+$N667+$O667+$P667+$Q667+$R667+IF(ISBLANK($E667),0,$F667*(1-VLOOKUP($E667,'INFO_Materials recyclability'!$I$6:$M$14,2,0)))</f>
        <v>0</v>
      </c>
      <c r="V667" s="62">
        <f>$G667+$H667+$K667+IF(ISBLANK($E667),0,$F667*VLOOKUP($E667,'INFO_Materials recyclability'!$I$6:$M$14,3,0))</f>
        <v>0</v>
      </c>
      <c r="W667" s="62">
        <f>$I667+$J667+$L667+$M667+$N667+$O667+$P667+$Q667+$R667+IF(ISBLANK($E667),0,$F667*(1-VLOOKUP($E667,'INFO_Materials recyclability'!$I$6:$M$14,3,0)))</f>
        <v>0</v>
      </c>
      <c r="X667" s="62">
        <f>$G667+$H667+$I667+IF(ISBLANK($E667),0,$F667*VLOOKUP($E667,'INFO_Materials recyclability'!$I$6:$M$14,4,0))</f>
        <v>0</v>
      </c>
      <c r="Y667" s="62">
        <f>$J667+$K667+$L667+$M667+$N667+$O667+$P667+$Q667+$R667+IF(ISBLANK($E667),0,$F667*(1-VLOOKUP($E667,'INFO_Materials recyclability'!$I$6:$M$14,4,0)))</f>
        <v>0</v>
      </c>
      <c r="Z667" s="62">
        <f>$G667+$H667+$I667+$J667+IF(ISBLANK($E667),0,$F667*VLOOKUP($E667,'INFO_Materials recyclability'!$I$6:$M$14,5,0))</f>
        <v>0</v>
      </c>
      <c r="AA667" s="62">
        <f>$K667+$L667+$M667+$N667+$O667+$P667+$Q667+$R667+IF(ISBLANK($E667),0,$F667*(1-VLOOKUP($E667,'INFO_Materials recyclability'!$I$6:$M$14,5,0)))</f>
        <v>0</v>
      </c>
    </row>
    <row r="668" spans="2:27" x14ac:dyDescent="0.35">
      <c r="B668" s="5"/>
      <c r="C668" s="5"/>
      <c r="D668" s="26"/>
      <c r="E668" s="51"/>
      <c r="F668" s="53"/>
      <c r="G668" s="49"/>
      <c r="H668" s="49"/>
      <c r="I668" s="49"/>
      <c r="J668" s="49"/>
      <c r="K668" s="49"/>
      <c r="L668" s="49"/>
      <c r="M668" s="49"/>
      <c r="N668" s="49"/>
      <c r="O668" s="49"/>
      <c r="P668" s="56"/>
      <c r="Q668" s="70"/>
      <c r="R668" s="61"/>
      <c r="T668" s="62">
        <f>$G668+$H668+$L668+IF(ISBLANK($E668),0,$F668*VLOOKUP($E668,'INFO_Materials recyclability'!$I$6:$M$14,2,0))</f>
        <v>0</v>
      </c>
      <c r="U668" s="62">
        <f>$I668+$J668+$K668+$M668+$N668+$O668+$P668+$Q668+$R668+IF(ISBLANK($E668),0,$F668*(1-VLOOKUP($E668,'INFO_Materials recyclability'!$I$6:$M$14,2,0)))</f>
        <v>0</v>
      </c>
      <c r="V668" s="62">
        <f>$G668+$H668+$K668+IF(ISBLANK($E668),0,$F668*VLOOKUP($E668,'INFO_Materials recyclability'!$I$6:$M$14,3,0))</f>
        <v>0</v>
      </c>
      <c r="W668" s="62">
        <f>$I668+$J668+$L668+$M668+$N668+$O668+$P668+$Q668+$R668+IF(ISBLANK($E668),0,$F668*(1-VLOOKUP($E668,'INFO_Materials recyclability'!$I$6:$M$14,3,0)))</f>
        <v>0</v>
      </c>
      <c r="X668" s="62">
        <f>$G668+$H668+$I668+IF(ISBLANK($E668),0,$F668*VLOOKUP($E668,'INFO_Materials recyclability'!$I$6:$M$14,4,0))</f>
        <v>0</v>
      </c>
      <c r="Y668" s="62">
        <f>$J668+$K668+$L668+$M668+$N668+$O668+$P668+$Q668+$R668+IF(ISBLANK($E668),0,$F668*(1-VLOOKUP($E668,'INFO_Materials recyclability'!$I$6:$M$14,4,0)))</f>
        <v>0</v>
      </c>
      <c r="Z668" s="62">
        <f>$G668+$H668+$I668+$J668+IF(ISBLANK($E668),0,$F668*VLOOKUP($E668,'INFO_Materials recyclability'!$I$6:$M$14,5,0))</f>
        <v>0</v>
      </c>
      <c r="AA668" s="62">
        <f>$K668+$L668+$M668+$N668+$O668+$P668+$Q668+$R668+IF(ISBLANK($E668),0,$F668*(1-VLOOKUP($E668,'INFO_Materials recyclability'!$I$6:$M$14,5,0)))</f>
        <v>0</v>
      </c>
    </row>
    <row r="669" spans="2:27" x14ac:dyDescent="0.35">
      <c r="B669" s="5"/>
      <c r="C669" s="5"/>
      <c r="D669" s="26"/>
      <c r="E669" s="51"/>
      <c r="F669" s="53"/>
      <c r="G669" s="49"/>
      <c r="H669" s="49"/>
      <c r="I669" s="49"/>
      <c r="J669" s="49"/>
      <c r="K669" s="49"/>
      <c r="L669" s="49"/>
      <c r="M669" s="49"/>
      <c r="N669" s="49"/>
      <c r="O669" s="49"/>
      <c r="P669" s="56"/>
      <c r="Q669" s="70"/>
      <c r="R669" s="61"/>
      <c r="T669" s="62">
        <f>$G669+$H669+$L669+IF(ISBLANK($E669),0,$F669*VLOOKUP($E669,'INFO_Materials recyclability'!$I$6:$M$14,2,0))</f>
        <v>0</v>
      </c>
      <c r="U669" s="62">
        <f>$I669+$J669+$K669+$M669+$N669+$O669+$P669+$Q669+$R669+IF(ISBLANK($E669),0,$F669*(1-VLOOKUP($E669,'INFO_Materials recyclability'!$I$6:$M$14,2,0)))</f>
        <v>0</v>
      </c>
      <c r="V669" s="62">
        <f>$G669+$H669+$K669+IF(ISBLANK($E669),0,$F669*VLOOKUP($E669,'INFO_Materials recyclability'!$I$6:$M$14,3,0))</f>
        <v>0</v>
      </c>
      <c r="W669" s="62">
        <f>$I669+$J669+$L669+$M669+$N669+$O669+$P669+$Q669+$R669+IF(ISBLANK($E669),0,$F669*(1-VLOOKUP($E669,'INFO_Materials recyclability'!$I$6:$M$14,3,0)))</f>
        <v>0</v>
      </c>
      <c r="X669" s="62">
        <f>$G669+$H669+$I669+IF(ISBLANK($E669),0,$F669*VLOOKUP($E669,'INFO_Materials recyclability'!$I$6:$M$14,4,0))</f>
        <v>0</v>
      </c>
      <c r="Y669" s="62">
        <f>$J669+$K669+$L669+$M669+$N669+$O669+$P669+$Q669+$R669+IF(ISBLANK($E669),0,$F669*(1-VLOOKUP($E669,'INFO_Materials recyclability'!$I$6:$M$14,4,0)))</f>
        <v>0</v>
      </c>
      <c r="Z669" s="62">
        <f>$G669+$H669+$I669+$J669+IF(ISBLANK($E669),0,$F669*VLOOKUP($E669,'INFO_Materials recyclability'!$I$6:$M$14,5,0))</f>
        <v>0</v>
      </c>
      <c r="AA669" s="62">
        <f>$K669+$L669+$M669+$N669+$O669+$P669+$Q669+$R669+IF(ISBLANK($E669),0,$F669*(1-VLOOKUP($E669,'INFO_Materials recyclability'!$I$6:$M$14,5,0)))</f>
        <v>0</v>
      </c>
    </row>
    <row r="670" spans="2:27" x14ac:dyDescent="0.35">
      <c r="B670" s="5"/>
      <c r="C670" s="5"/>
      <c r="D670" s="26"/>
      <c r="E670" s="51"/>
      <c r="F670" s="53"/>
      <c r="G670" s="49"/>
      <c r="H670" s="49"/>
      <c r="I670" s="49"/>
      <c r="J670" s="49"/>
      <c r="K670" s="49"/>
      <c r="L670" s="49"/>
      <c r="M670" s="49"/>
      <c r="N670" s="49"/>
      <c r="O670" s="49"/>
      <c r="P670" s="56"/>
      <c r="Q670" s="70"/>
      <c r="R670" s="61"/>
      <c r="T670" s="62">
        <f>$G670+$H670+$L670+IF(ISBLANK($E670),0,$F670*VLOOKUP($E670,'INFO_Materials recyclability'!$I$6:$M$14,2,0))</f>
        <v>0</v>
      </c>
      <c r="U670" s="62">
        <f>$I670+$J670+$K670+$M670+$N670+$O670+$P670+$Q670+$R670+IF(ISBLANK($E670),0,$F670*(1-VLOOKUP($E670,'INFO_Materials recyclability'!$I$6:$M$14,2,0)))</f>
        <v>0</v>
      </c>
      <c r="V670" s="62">
        <f>$G670+$H670+$K670+IF(ISBLANK($E670),0,$F670*VLOOKUP($E670,'INFO_Materials recyclability'!$I$6:$M$14,3,0))</f>
        <v>0</v>
      </c>
      <c r="W670" s="62">
        <f>$I670+$J670+$L670+$M670+$N670+$O670+$P670+$Q670+$R670+IF(ISBLANK($E670),0,$F670*(1-VLOOKUP($E670,'INFO_Materials recyclability'!$I$6:$M$14,3,0)))</f>
        <v>0</v>
      </c>
      <c r="X670" s="62">
        <f>$G670+$H670+$I670+IF(ISBLANK($E670),0,$F670*VLOOKUP($E670,'INFO_Materials recyclability'!$I$6:$M$14,4,0))</f>
        <v>0</v>
      </c>
      <c r="Y670" s="62">
        <f>$J670+$K670+$L670+$M670+$N670+$O670+$P670+$Q670+$R670+IF(ISBLANK($E670),0,$F670*(1-VLOOKUP($E670,'INFO_Materials recyclability'!$I$6:$M$14,4,0)))</f>
        <v>0</v>
      </c>
      <c r="Z670" s="62">
        <f>$G670+$H670+$I670+$J670+IF(ISBLANK($E670),0,$F670*VLOOKUP($E670,'INFO_Materials recyclability'!$I$6:$M$14,5,0))</f>
        <v>0</v>
      </c>
      <c r="AA670" s="62">
        <f>$K670+$L670+$M670+$N670+$O670+$P670+$Q670+$R670+IF(ISBLANK($E670),0,$F670*(1-VLOOKUP($E670,'INFO_Materials recyclability'!$I$6:$M$14,5,0)))</f>
        <v>0</v>
      </c>
    </row>
    <row r="671" spans="2:27" x14ac:dyDescent="0.35">
      <c r="B671" s="5"/>
      <c r="C671" s="5"/>
      <c r="D671" s="26"/>
      <c r="E671" s="51"/>
      <c r="F671" s="53"/>
      <c r="G671" s="49"/>
      <c r="H671" s="49"/>
      <c r="I671" s="49"/>
      <c r="J671" s="49"/>
      <c r="K671" s="49"/>
      <c r="L671" s="49"/>
      <c r="M671" s="49"/>
      <c r="N671" s="49"/>
      <c r="O671" s="49"/>
      <c r="P671" s="56"/>
      <c r="Q671" s="70"/>
      <c r="R671" s="61"/>
      <c r="T671" s="62">
        <f>$G671+$H671+$L671+IF(ISBLANK($E671),0,$F671*VLOOKUP($E671,'INFO_Materials recyclability'!$I$6:$M$14,2,0))</f>
        <v>0</v>
      </c>
      <c r="U671" s="62">
        <f>$I671+$J671+$K671+$M671+$N671+$O671+$P671+$Q671+$R671+IF(ISBLANK($E671),0,$F671*(1-VLOOKUP($E671,'INFO_Materials recyclability'!$I$6:$M$14,2,0)))</f>
        <v>0</v>
      </c>
      <c r="V671" s="62">
        <f>$G671+$H671+$K671+IF(ISBLANK($E671),0,$F671*VLOOKUP($E671,'INFO_Materials recyclability'!$I$6:$M$14,3,0))</f>
        <v>0</v>
      </c>
      <c r="W671" s="62">
        <f>$I671+$J671+$L671+$M671+$N671+$O671+$P671+$Q671+$R671+IF(ISBLANK($E671),0,$F671*(1-VLOOKUP($E671,'INFO_Materials recyclability'!$I$6:$M$14,3,0)))</f>
        <v>0</v>
      </c>
      <c r="X671" s="62">
        <f>$G671+$H671+$I671+IF(ISBLANK($E671),0,$F671*VLOOKUP($E671,'INFO_Materials recyclability'!$I$6:$M$14,4,0))</f>
        <v>0</v>
      </c>
      <c r="Y671" s="62">
        <f>$J671+$K671+$L671+$M671+$N671+$O671+$P671+$Q671+$R671+IF(ISBLANK($E671),0,$F671*(1-VLOOKUP($E671,'INFO_Materials recyclability'!$I$6:$M$14,4,0)))</f>
        <v>0</v>
      </c>
      <c r="Z671" s="62">
        <f>$G671+$H671+$I671+$J671+IF(ISBLANK($E671),0,$F671*VLOOKUP($E671,'INFO_Materials recyclability'!$I$6:$M$14,5,0))</f>
        <v>0</v>
      </c>
      <c r="AA671" s="62">
        <f>$K671+$L671+$M671+$N671+$O671+$P671+$Q671+$R671+IF(ISBLANK($E671),0,$F671*(1-VLOOKUP($E671,'INFO_Materials recyclability'!$I$6:$M$14,5,0)))</f>
        <v>0</v>
      </c>
    </row>
    <row r="672" spans="2:27" x14ac:dyDescent="0.35">
      <c r="B672" s="5"/>
      <c r="C672" s="5"/>
      <c r="D672" s="26"/>
      <c r="E672" s="51"/>
      <c r="F672" s="53"/>
      <c r="G672" s="49"/>
      <c r="H672" s="49"/>
      <c r="I672" s="49"/>
      <c r="J672" s="49"/>
      <c r="K672" s="49"/>
      <c r="L672" s="49"/>
      <c r="M672" s="49"/>
      <c r="N672" s="49"/>
      <c r="O672" s="49"/>
      <c r="P672" s="56"/>
      <c r="Q672" s="70"/>
      <c r="R672" s="61"/>
      <c r="T672" s="62">
        <f>$G672+$H672+$L672+IF(ISBLANK($E672),0,$F672*VLOOKUP($E672,'INFO_Materials recyclability'!$I$6:$M$14,2,0))</f>
        <v>0</v>
      </c>
      <c r="U672" s="62">
        <f>$I672+$J672+$K672+$M672+$N672+$O672+$P672+$Q672+$R672+IF(ISBLANK($E672),0,$F672*(1-VLOOKUP($E672,'INFO_Materials recyclability'!$I$6:$M$14,2,0)))</f>
        <v>0</v>
      </c>
      <c r="V672" s="62">
        <f>$G672+$H672+$K672+IF(ISBLANK($E672),0,$F672*VLOOKUP($E672,'INFO_Materials recyclability'!$I$6:$M$14,3,0))</f>
        <v>0</v>
      </c>
      <c r="W672" s="62">
        <f>$I672+$J672+$L672+$M672+$N672+$O672+$P672+$Q672+$R672+IF(ISBLANK($E672),0,$F672*(1-VLOOKUP($E672,'INFO_Materials recyclability'!$I$6:$M$14,3,0)))</f>
        <v>0</v>
      </c>
      <c r="X672" s="62">
        <f>$G672+$H672+$I672+IF(ISBLANK($E672),0,$F672*VLOOKUP($E672,'INFO_Materials recyclability'!$I$6:$M$14,4,0))</f>
        <v>0</v>
      </c>
      <c r="Y672" s="62">
        <f>$J672+$K672+$L672+$M672+$N672+$O672+$P672+$Q672+$R672+IF(ISBLANK($E672),0,$F672*(1-VLOOKUP($E672,'INFO_Materials recyclability'!$I$6:$M$14,4,0)))</f>
        <v>0</v>
      </c>
      <c r="Z672" s="62">
        <f>$G672+$H672+$I672+$J672+IF(ISBLANK($E672),0,$F672*VLOOKUP($E672,'INFO_Materials recyclability'!$I$6:$M$14,5,0))</f>
        <v>0</v>
      </c>
      <c r="AA672" s="62">
        <f>$K672+$L672+$M672+$N672+$O672+$P672+$Q672+$R672+IF(ISBLANK($E672),0,$F672*(1-VLOOKUP($E672,'INFO_Materials recyclability'!$I$6:$M$14,5,0)))</f>
        <v>0</v>
      </c>
    </row>
    <row r="673" spans="2:27" x14ac:dyDescent="0.35">
      <c r="B673" s="5"/>
      <c r="C673" s="5"/>
      <c r="D673" s="26"/>
      <c r="E673" s="51"/>
      <c r="F673" s="53"/>
      <c r="G673" s="49"/>
      <c r="H673" s="49"/>
      <c r="I673" s="49"/>
      <c r="J673" s="49"/>
      <c r="K673" s="49"/>
      <c r="L673" s="49"/>
      <c r="M673" s="49"/>
      <c r="N673" s="49"/>
      <c r="O673" s="49"/>
      <c r="P673" s="56"/>
      <c r="Q673" s="70"/>
      <c r="R673" s="61"/>
      <c r="T673" s="62">
        <f>$G673+$H673+$L673+IF(ISBLANK($E673),0,$F673*VLOOKUP($E673,'INFO_Materials recyclability'!$I$6:$M$14,2,0))</f>
        <v>0</v>
      </c>
      <c r="U673" s="62">
        <f>$I673+$J673+$K673+$M673+$N673+$O673+$P673+$Q673+$R673+IF(ISBLANK($E673),0,$F673*(1-VLOOKUP($E673,'INFO_Materials recyclability'!$I$6:$M$14,2,0)))</f>
        <v>0</v>
      </c>
      <c r="V673" s="62">
        <f>$G673+$H673+$K673+IF(ISBLANK($E673),0,$F673*VLOOKUP($E673,'INFO_Materials recyclability'!$I$6:$M$14,3,0))</f>
        <v>0</v>
      </c>
      <c r="W673" s="62">
        <f>$I673+$J673+$L673+$M673+$N673+$O673+$P673+$Q673+$R673+IF(ISBLANK($E673),0,$F673*(1-VLOOKUP($E673,'INFO_Materials recyclability'!$I$6:$M$14,3,0)))</f>
        <v>0</v>
      </c>
      <c r="X673" s="62">
        <f>$G673+$H673+$I673+IF(ISBLANK($E673),0,$F673*VLOOKUP($E673,'INFO_Materials recyclability'!$I$6:$M$14,4,0))</f>
        <v>0</v>
      </c>
      <c r="Y673" s="62">
        <f>$J673+$K673+$L673+$M673+$N673+$O673+$P673+$Q673+$R673+IF(ISBLANK($E673),0,$F673*(1-VLOOKUP($E673,'INFO_Materials recyclability'!$I$6:$M$14,4,0)))</f>
        <v>0</v>
      </c>
      <c r="Z673" s="62">
        <f>$G673+$H673+$I673+$J673+IF(ISBLANK($E673),0,$F673*VLOOKUP($E673,'INFO_Materials recyclability'!$I$6:$M$14,5,0))</f>
        <v>0</v>
      </c>
      <c r="AA673" s="62">
        <f>$K673+$L673+$M673+$N673+$O673+$P673+$Q673+$R673+IF(ISBLANK($E673),0,$F673*(1-VLOOKUP($E673,'INFO_Materials recyclability'!$I$6:$M$14,5,0)))</f>
        <v>0</v>
      </c>
    </row>
    <row r="674" spans="2:27" x14ac:dyDescent="0.35">
      <c r="B674" s="5"/>
      <c r="C674" s="5"/>
      <c r="D674" s="26"/>
      <c r="E674" s="51"/>
      <c r="F674" s="53"/>
      <c r="G674" s="49"/>
      <c r="H674" s="49"/>
      <c r="I674" s="49"/>
      <c r="J674" s="49"/>
      <c r="K674" s="49"/>
      <c r="L674" s="49"/>
      <c r="M674" s="49"/>
      <c r="N674" s="49"/>
      <c r="O674" s="49"/>
      <c r="P674" s="56"/>
      <c r="Q674" s="70"/>
      <c r="R674" s="61"/>
      <c r="T674" s="62">
        <f>$G674+$H674+$L674+IF(ISBLANK($E674),0,$F674*VLOOKUP($E674,'INFO_Materials recyclability'!$I$6:$M$14,2,0))</f>
        <v>0</v>
      </c>
      <c r="U674" s="62">
        <f>$I674+$J674+$K674+$M674+$N674+$O674+$P674+$Q674+$R674+IF(ISBLANK($E674),0,$F674*(1-VLOOKUP($E674,'INFO_Materials recyclability'!$I$6:$M$14,2,0)))</f>
        <v>0</v>
      </c>
      <c r="V674" s="62">
        <f>$G674+$H674+$K674+IF(ISBLANK($E674),0,$F674*VLOOKUP($E674,'INFO_Materials recyclability'!$I$6:$M$14,3,0))</f>
        <v>0</v>
      </c>
      <c r="W674" s="62">
        <f>$I674+$J674+$L674+$M674+$N674+$O674+$P674+$Q674+$R674+IF(ISBLANK($E674),0,$F674*(1-VLOOKUP($E674,'INFO_Materials recyclability'!$I$6:$M$14,3,0)))</f>
        <v>0</v>
      </c>
      <c r="X674" s="62">
        <f>$G674+$H674+$I674+IF(ISBLANK($E674),0,$F674*VLOOKUP($E674,'INFO_Materials recyclability'!$I$6:$M$14,4,0))</f>
        <v>0</v>
      </c>
      <c r="Y674" s="62">
        <f>$J674+$K674+$L674+$M674+$N674+$O674+$P674+$Q674+$R674+IF(ISBLANK($E674),0,$F674*(1-VLOOKUP($E674,'INFO_Materials recyclability'!$I$6:$M$14,4,0)))</f>
        <v>0</v>
      </c>
      <c r="Z674" s="62">
        <f>$G674+$H674+$I674+$J674+IF(ISBLANK($E674),0,$F674*VLOOKUP($E674,'INFO_Materials recyclability'!$I$6:$M$14,5,0))</f>
        <v>0</v>
      </c>
      <c r="AA674" s="62">
        <f>$K674+$L674+$M674+$N674+$O674+$P674+$Q674+$R674+IF(ISBLANK($E674),0,$F674*(1-VLOOKUP($E674,'INFO_Materials recyclability'!$I$6:$M$14,5,0)))</f>
        <v>0</v>
      </c>
    </row>
    <row r="675" spans="2:27" x14ac:dyDescent="0.35">
      <c r="B675" s="5"/>
      <c r="C675" s="5"/>
      <c r="D675" s="26"/>
      <c r="E675" s="51"/>
      <c r="F675" s="53"/>
      <c r="G675" s="49"/>
      <c r="H675" s="49"/>
      <c r="I675" s="49"/>
      <c r="J675" s="49"/>
      <c r="K675" s="49"/>
      <c r="L675" s="49"/>
      <c r="M675" s="49"/>
      <c r="N675" s="49"/>
      <c r="O675" s="49"/>
      <c r="P675" s="56"/>
      <c r="Q675" s="70"/>
      <c r="R675" s="61"/>
      <c r="T675" s="62">
        <f>$G675+$H675+$L675+IF(ISBLANK($E675),0,$F675*VLOOKUP($E675,'INFO_Materials recyclability'!$I$6:$M$14,2,0))</f>
        <v>0</v>
      </c>
      <c r="U675" s="62">
        <f>$I675+$J675+$K675+$M675+$N675+$O675+$P675+$Q675+$R675+IF(ISBLANK($E675),0,$F675*(1-VLOOKUP($E675,'INFO_Materials recyclability'!$I$6:$M$14,2,0)))</f>
        <v>0</v>
      </c>
      <c r="V675" s="62">
        <f>$G675+$H675+$K675+IF(ISBLANK($E675),0,$F675*VLOOKUP($E675,'INFO_Materials recyclability'!$I$6:$M$14,3,0))</f>
        <v>0</v>
      </c>
      <c r="W675" s="62">
        <f>$I675+$J675+$L675+$M675+$N675+$O675+$P675+$Q675+$R675+IF(ISBLANK($E675),0,$F675*(1-VLOOKUP($E675,'INFO_Materials recyclability'!$I$6:$M$14,3,0)))</f>
        <v>0</v>
      </c>
      <c r="X675" s="62">
        <f>$G675+$H675+$I675+IF(ISBLANK($E675),0,$F675*VLOOKUP($E675,'INFO_Materials recyclability'!$I$6:$M$14,4,0))</f>
        <v>0</v>
      </c>
      <c r="Y675" s="62">
        <f>$J675+$K675+$L675+$M675+$N675+$O675+$P675+$Q675+$R675+IF(ISBLANK($E675),0,$F675*(1-VLOOKUP($E675,'INFO_Materials recyclability'!$I$6:$M$14,4,0)))</f>
        <v>0</v>
      </c>
      <c r="Z675" s="62">
        <f>$G675+$H675+$I675+$J675+IF(ISBLANK($E675),0,$F675*VLOOKUP($E675,'INFO_Materials recyclability'!$I$6:$M$14,5,0))</f>
        <v>0</v>
      </c>
      <c r="AA675" s="62">
        <f>$K675+$L675+$M675+$N675+$O675+$P675+$Q675+$R675+IF(ISBLANK($E675),0,$F675*(1-VLOOKUP($E675,'INFO_Materials recyclability'!$I$6:$M$14,5,0)))</f>
        <v>0</v>
      </c>
    </row>
    <row r="676" spans="2:27" x14ac:dyDescent="0.35">
      <c r="B676" s="5"/>
      <c r="C676" s="5"/>
      <c r="D676" s="26"/>
      <c r="E676" s="51"/>
      <c r="F676" s="53"/>
      <c r="G676" s="49"/>
      <c r="H676" s="49"/>
      <c r="I676" s="49"/>
      <c r="J676" s="49"/>
      <c r="K676" s="49"/>
      <c r="L676" s="49"/>
      <c r="M676" s="49"/>
      <c r="N676" s="49"/>
      <c r="O676" s="49"/>
      <c r="P676" s="56"/>
      <c r="Q676" s="70"/>
      <c r="R676" s="61"/>
      <c r="T676" s="62">
        <f>$G676+$H676+$L676+IF(ISBLANK($E676),0,$F676*VLOOKUP($E676,'INFO_Materials recyclability'!$I$6:$M$14,2,0))</f>
        <v>0</v>
      </c>
      <c r="U676" s="62">
        <f>$I676+$J676+$K676+$M676+$N676+$O676+$P676+$Q676+$R676+IF(ISBLANK($E676),0,$F676*(1-VLOOKUP($E676,'INFO_Materials recyclability'!$I$6:$M$14,2,0)))</f>
        <v>0</v>
      </c>
      <c r="V676" s="62">
        <f>$G676+$H676+$K676+IF(ISBLANK($E676),0,$F676*VLOOKUP($E676,'INFO_Materials recyclability'!$I$6:$M$14,3,0))</f>
        <v>0</v>
      </c>
      <c r="W676" s="62">
        <f>$I676+$J676+$L676+$M676+$N676+$O676+$P676+$Q676+$R676+IF(ISBLANK($E676),0,$F676*(1-VLOOKUP($E676,'INFO_Materials recyclability'!$I$6:$M$14,3,0)))</f>
        <v>0</v>
      </c>
      <c r="X676" s="62">
        <f>$G676+$H676+$I676+IF(ISBLANK($E676),0,$F676*VLOOKUP($E676,'INFO_Materials recyclability'!$I$6:$M$14,4,0))</f>
        <v>0</v>
      </c>
      <c r="Y676" s="62">
        <f>$J676+$K676+$L676+$M676+$N676+$O676+$P676+$Q676+$R676+IF(ISBLANK($E676),0,$F676*(1-VLOOKUP($E676,'INFO_Materials recyclability'!$I$6:$M$14,4,0)))</f>
        <v>0</v>
      </c>
      <c r="Z676" s="62">
        <f>$G676+$H676+$I676+$J676+IF(ISBLANK($E676),0,$F676*VLOOKUP($E676,'INFO_Materials recyclability'!$I$6:$M$14,5,0))</f>
        <v>0</v>
      </c>
      <c r="AA676" s="62">
        <f>$K676+$L676+$M676+$N676+$O676+$P676+$Q676+$R676+IF(ISBLANK($E676),0,$F676*(1-VLOOKUP($E676,'INFO_Materials recyclability'!$I$6:$M$14,5,0)))</f>
        <v>0</v>
      </c>
    </row>
    <row r="677" spans="2:27" x14ac:dyDescent="0.35">
      <c r="B677" s="5"/>
      <c r="C677" s="5"/>
      <c r="D677" s="26"/>
      <c r="E677" s="51"/>
      <c r="F677" s="53"/>
      <c r="G677" s="49"/>
      <c r="H677" s="49"/>
      <c r="I677" s="49"/>
      <c r="J677" s="49"/>
      <c r="K677" s="49"/>
      <c r="L677" s="49"/>
      <c r="M677" s="49"/>
      <c r="N677" s="49"/>
      <c r="O677" s="49"/>
      <c r="P677" s="56"/>
      <c r="Q677" s="70"/>
      <c r="R677" s="61"/>
      <c r="T677" s="62">
        <f>$G677+$H677+$L677+IF(ISBLANK($E677),0,$F677*VLOOKUP($E677,'INFO_Materials recyclability'!$I$6:$M$14,2,0))</f>
        <v>0</v>
      </c>
      <c r="U677" s="62">
        <f>$I677+$J677+$K677+$M677+$N677+$O677+$P677+$Q677+$R677+IF(ISBLANK($E677),0,$F677*(1-VLOOKUP($E677,'INFO_Materials recyclability'!$I$6:$M$14,2,0)))</f>
        <v>0</v>
      </c>
      <c r="V677" s="62">
        <f>$G677+$H677+$K677+IF(ISBLANK($E677),0,$F677*VLOOKUP($E677,'INFO_Materials recyclability'!$I$6:$M$14,3,0))</f>
        <v>0</v>
      </c>
      <c r="W677" s="62">
        <f>$I677+$J677+$L677+$M677+$N677+$O677+$P677+$Q677+$R677+IF(ISBLANK($E677),0,$F677*(1-VLOOKUP($E677,'INFO_Materials recyclability'!$I$6:$M$14,3,0)))</f>
        <v>0</v>
      </c>
      <c r="X677" s="62">
        <f>$G677+$H677+$I677+IF(ISBLANK($E677),0,$F677*VLOOKUP($E677,'INFO_Materials recyclability'!$I$6:$M$14,4,0))</f>
        <v>0</v>
      </c>
      <c r="Y677" s="62">
        <f>$J677+$K677+$L677+$M677+$N677+$O677+$P677+$Q677+$R677+IF(ISBLANK($E677),0,$F677*(1-VLOOKUP($E677,'INFO_Materials recyclability'!$I$6:$M$14,4,0)))</f>
        <v>0</v>
      </c>
      <c r="Z677" s="62">
        <f>$G677+$H677+$I677+$J677+IF(ISBLANK($E677),0,$F677*VLOOKUP($E677,'INFO_Materials recyclability'!$I$6:$M$14,5,0))</f>
        <v>0</v>
      </c>
      <c r="AA677" s="62">
        <f>$K677+$L677+$M677+$N677+$O677+$P677+$Q677+$R677+IF(ISBLANK($E677),0,$F677*(1-VLOOKUP($E677,'INFO_Materials recyclability'!$I$6:$M$14,5,0)))</f>
        <v>0</v>
      </c>
    </row>
    <row r="678" spans="2:27" x14ac:dyDescent="0.35">
      <c r="B678" s="5"/>
      <c r="C678" s="5"/>
      <c r="D678" s="26"/>
      <c r="E678" s="51"/>
      <c r="F678" s="53"/>
      <c r="G678" s="49"/>
      <c r="H678" s="49"/>
      <c r="I678" s="49"/>
      <c r="J678" s="49"/>
      <c r="K678" s="49"/>
      <c r="L678" s="49"/>
      <c r="M678" s="49"/>
      <c r="N678" s="49"/>
      <c r="O678" s="49"/>
      <c r="P678" s="56"/>
      <c r="Q678" s="70"/>
      <c r="R678" s="61"/>
      <c r="T678" s="62">
        <f>$G678+$H678+$L678+IF(ISBLANK($E678),0,$F678*VLOOKUP($E678,'INFO_Materials recyclability'!$I$6:$M$14,2,0))</f>
        <v>0</v>
      </c>
      <c r="U678" s="62">
        <f>$I678+$J678+$K678+$M678+$N678+$O678+$P678+$Q678+$R678+IF(ISBLANK($E678),0,$F678*(1-VLOOKUP($E678,'INFO_Materials recyclability'!$I$6:$M$14,2,0)))</f>
        <v>0</v>
      </c>
      <c r="V678" s="62">
        <f>$G678+$H678+$K678+IF(ISBLANK($E678),0,$F678*VLOOKUP($E678,'INFO_Materials recyclability'!$I$6:$M$14,3,0))</f>
        <v>0</v>
      </c>
      <c r="W678" s="62">
        <f>$I678+$J678+$L678+$M678+$N678+$O678+$P678+$Q678+$R678+IF(ISBLANK($E678),0,$F678*(1-VLOOKUP($E678,'INFO_Materials recyclability'!$I$6:$M$14,3,0)))</f>
        <v>0</v>
      </c>
      <c r="X678" s="62">
        <f>$G678+$H678+$I678+IF(ISBLANK($E678),0,$F678*VLOOKUP($E678,'INFO_Materials recyclability'!$I$6:$M$14,4,0))</f>
        <v>0</v>
      </c>
      <c r="Y678" s="62">
        <f>$J678+$K678+$L678+$M678+$N678+$O678+$P678+$Q678+$R678+IF(ISBLANK($E678),0,$F678*(1-VLOOKUP($E678,'INFO_Materials recyclability'!$I$6:$M$14,4,0)))</f>
        <v>0</v>
      </c>
      <c r="Z678" s="62">
        <f>$G678+$H678+$I678+$J678+IF(ISBLANK($E678),0,$F678*VLOOKUP($E678,'INFO_Materials recyclability'!$I$6:$M$14,5,0))</f>
        <v>0</v>
      </c>
      <c r="AA678" s="62">
        <f>$K678+$L678+$M678+$N678+$O678+$P678+$Q678+$R678+IF(ISBLANK($E678),0,$F678*(1-VLOOKUP($E678,'INFO_Materials recyclability'!$I$6:$M$14,5,0)))</f>
        <v>0</v>
      </c>
    </row>
    <row r="679" spans="2:27" x14ac:dyDescent="0.35">
      <c r="B679" s="5"/>
      <c r="C679" s="5"/>
      <c r="D679" s="26"/>
      <c r="E679" s="51"/>
      <c r="F679" s="53"/>
      <c r="G679" s="49"/>
      <c r="H679" s="49"/>
      <c r="I679" s="49"/>
      <c r="J679" s="49"/>
      <c r="K679" s="49"/>
      <c r="L679" s="49"/>
      <c r="M679" s="49"/>
      <c r="N679" s="49"/>
      <c r="O679" s="49"/>
      <c r="P679" s="56"/>
      <c r="Q679" s="70"/>
      <c r="R679" s="61"/>
      <c r="T679" s="62">
        <f>$G679+$H679+$L679+IF(ISBLANK($E679),0,$F679*VLOOKUP($E679,'INFO_Materials recyclability'!$I$6:$M$14,2,0))</f>
        <v>0</v>
      </c>
      <c r="U679" s="62">
        <f>$I679+$J679+$K679+$M679+$N679+$O679+$P679+$Q679+$R679+IF(ISBLANK($E679),0,$F679*(1-VLOOKUP($E679,'INFO_Materials recyclability'!$I$6:$M$14,2,0)))</f>
        <v>0</v>
      </c>
      <c r="V679" s="62">
        <f>$G679+$H679+$K679+IF(ISBLANK($E679),0,$F679*VLOOKUP($E679,'INFO_Materials recyclability'!$I$6:$M$14,3,0))</f>
        <v>0</v>
      </c>
      <c r="W679" s="62">
        <f>$I679+$J679+$L679+$M679+$N679+$O679+$P679+$Q679+$R679+IF(ISBLANK($E679),0,$F679*(1-VLOOKUP($E679,'INFO_Materials recyclability'!$I$6:$M$14,3,0)))</f>
        <v>0</v>
      </c>
      <c r="X679" s="62">
        <f>$G679+$H679+$I679+IF(ISBLANK($E679),0,$F679*VLOOKUP($E679,'INFO_Materials recyclability'!$I$6:$M$14,4,0))</f>
        <v>0</v>
      </c>
      <c r="Y679" s="62">
        <f>$J679+$K679+$L679+$M679+$N679+$O679+$P679+$Q679+$R679+IF(ISBLANK($E679),0,$F679*(1-VLOOKUP($E679,'INFO_Materials recyclability'!$I$6:$M$14,4,0)))</f>
        <v>0</v>
      </c>
      <c r="Z679" s="62">
        <f>$G679+$H679+$I679+$J679+IF(ISBLANK($E679),0,$F679*VLOOKUP($E679,'INFO_Materials recyclability'!$I$6:$M$14,5,0))</f>
        <v>0</v>
      </c>
      <c r="AA679" s="62">
        <f>$K679+$L679+$M679+$N679+$O679+$P679+$Q679+$R679+IF(ISBLANK($E679),0,$F679*(1-VLOOKUP($E679,'INFO_Materials recyclability'!$I$6:$M$14,5,0)))</f>
        <v>0</v>
      </c>
    </row>
    <row r="680" spans="2:27" x14ac:dyDescent="0.35">
      <c r="B680" s="5"/>
      <c r="C680" s="5"/>
      <c r="D680" s="26"/>
      <c r="E680" s="51"/>
      <c r="F680" s="53"/>
      <c r="G680" s="49"/>
      <c r="H680" s="49"/>
      <c r="I680" s="49"/>
      <c r="J680" s="49"/>
      <c r="K680" s="49"/>
      <c r="L680" s="49"/>
      <c r="M680" s="49"/>
      <c r="N680" s="49"/>
      <c r="O680" s="49"/>
      <c r="P680" s="56"/>
      <c r="Q680" s="70"/>
      <c r="R680" s="61"/>
      <c r="T680" s="62">
        <f>$G680+$H680+$L680+IF(ISBLANK($E680),0,$F680*VLOOKUP($E680,'INFO_Materials recyclability'!$I$6:$M$14,2,0))</f>
        <v>0</v>
      </c>
      <c r="U680" s="62">
        <f>$I680+$J680+$K680+$M680+$N680+$O680+$P680+$Q680+$R680+IF(ISBLANK($E680),0,$F680*(1-VLOOKUP($E680,'INFO_Materials recyclability'!$I$6:$M$14,2,0)))</f>
        <v>0</v>
      </c>
      <c r="V680" s="62">
        <f>$G680+$H680+$K680+IF(ISBLANK($E680),0,$F680*VLOOKUP($E680,'INFO_Materials recyclability'!$I$6:$M$14,3,0))</f>
        <v>0</v>
      </c>
      <c r="W680" s="62">
        <f>$I680+$J680+$L680+$M680+$N680+$O680+$P680+$Q680+$R680+IF(ISBLANK($E680),0,$F680*(1-VLOOKUP($E680,'INFO_Materials recyclability'!$I$6:$M$14,3,0)))</f>
        <v>0</v>
      </c>
      <c r="X680" s="62">
        <f>$G680+$H680+$I680+IF(ISBLANK($E680),0,$F680*VLOOKUP($E680,'INFO_Materials recyclability'!$I$6:$M$14,4,0))</f>
        <v>0</v>
      </c>
      <c r="Y680" s="62">
        <f>$J680+$K680+$L680+$M680+$N680+$O680+$P680+$Q680+$R680+IF(ISBLANK($E680),0,$F680*(1-VLOOKUP($E680,'INFO_Materials recyclability'!$I$6:$M$14,4,0)))</f>
        <v>0</v>
      </c>
      <c r="Z680" s="62">
        <f>$G680+$H680+$I680+$J680+IF(ISBLANK($E680),0,$F680*VLOOKUP($E680,'INFO_Materials recyclability'!$I$6:$M$14,5,0))</f>
        <v>0</v>
      </c>
      <c r="AA680" s="62">
        <f>$K680+$L680+$M680+$N680+$O680+$P680+$Q680+$R680+IF(ISBLANK($E680),0,$F680*(1-VLOOKUP($E680,'INFO_Materials recyclability'!$I$6:$M$14,5,0)))</f>
        <v>0</v>
      </c>
    </row>
    <row r="681" spans="2:27" x14ac:dyDescent="0.35">
      <c r="B681" s="5"/>
      <c r="C681" s="5"/>
      <c r="D681" s="26"/>
      <c r="E681" s="51"/>
      <c r="F681" s="53"/>
      <c r="G681" s="49"/>
      <c r="H681" s="49"/>
      <c r="I681" s="49"/>
      <c r="J681" s="49"/>
      <c r="K681" s="49"/>
      <c r="L681" s="49"/>
      <c r="M681" s="49"/>
      <c r="N681" s="49"/>
      <c r="O681" s="49"/>
      <c r="P681" s="56"/>
      <c r="Q681" s="70"/>
      <c r="R681" s="61"/>
      <c r="T681" s="62">
        <f>$G681+$H681+$L681+IF(ISBLANK($E681),0,$F681*VLOOKUP($E681,'INFO_Materials recyclability'!$I$6:$M$14,2,0))</f>
        <v>0</v>
      </c>
      <c r="U681" s="62">
        <f>$I681+$J681+$K681+$M681+$N681+$O681+$P681+$Q681+$R681+IF(ISBLANK($E681),0,$F681*(1-VLOOKUP($E681,'INFO_Materials recyclability'!$I$6:$M$14,2,0)))</f>
        <v>0</v>
      </c>
      <c r="V681" s="62">
        <f>$G681+$H681+$K681+IF(ISBLANK($E681),0,$F681*VLOOKUP($E681,'INFO_Materials recyclability'!$I$6:$M$14,3,0))</f>
        <v>0</v>
      </c>
      <c r="W681" s="62">
        <f>$I681+$J681+$L681+$M681+$N681+$O681+$P681+$Q681+$R681+IF(ISBLANK($E681),0,$F681*(1-VLOOKUP($E681,'INFO_Materials recyclability'!$I$6:$M$14,3,0)))</f>
        <v>0</v>
      </c>
      <c r="X681" s="62">
        <f>$G681+$H681+$I681+IF(ISBLANK($E681),0,$F681*VLOOKUP($E681,'INFO_Materials recyclability'!$I$6:$M$14,4,0))</f>
        <v>0</v>
      </c>
      <c r="Y681" s="62">
        <f>$J681+$K681+$L681+$M681+$N681+$O681+$P681+$Q681+$R681+IF(ISBLANK($E681),0,$F681*(1-VLOOKUP($E681,'INFO_Materials recyclability'!$I$6:$M$14,4,0)))</f>
        <v>0</v>
      </c>
      <c r="Z681" s="62">
        <f>$G681+$H681+$I681+$J681+IF(ISBLANK($E681),0,$F681*VLOOKUP($E681,'INFO_Materials recyclability'!$I$6:$M$14,5,0))</f>
        <v>0</v>
      </c>
      <c r="AA681" s="62">
        <f>$K681+$L681+$M681+$N681+$O681+$P681+$Q681+$R681+IF(ISBLANK($E681),0,$F681*(1-VLOOKUP($E681,'INFO_Materials recyclability'!$I$6:$M$14,5,0)))</f>
        <v>0</v>
      </c>
    </row>
    <row r="682" spans="2:27" x14ac:dyDescent="0.35">
      <c r="B682" s="5"/>
      <c r="C682" s="5"/>
      <c r="D682" s="26"/>
      <c r="E682" s="51"/>
      <c r="F682" s="53"/>
      <c r="G682" s="49"/>
      <c r="H682" s="49"/>
      <c r="I682" s="49"/>
      <c r="J682" s="49"/>
      <c r="K682" s="49"/>
      <c r="L682" s="49"/>
      <c r="M682" s="49"/>
      <c r="N682" s="49"/>
      <c r="O682" s="49"/>
      <c r="P682" s="56"/>
      <c r="Q682" s="70"/>
      <c r="R682" s="61"/>
      <c r="T682" s="62">
        <f>$G682+$H682+$L682+IF(ISBLANK($E682),0,$F682*VLOOKUP($E682,'INFO_Materials recyclability'!$I$6:$M$14,2,0))</f>
        <v>0</v>
      </c>
      <c r="U682" s="62">
        <f>$I682+$J682+$K682+$M682+$N682+$O682+$P682+$Q682+$R682+IF(ISBLANK($E682),0,$F682*(1-VLOOKUP($E682,'INFO_Materials recyclability'!$I$6:$M$14,2,0)))</f>
        <v>0</v>
      </c>
      <c r="V682" s="62">
        <f>$G682+$H682+$K682+IF(ISBLANK($E682),0,$F682*VLOOKUP($E682,'INFO_Materials recyclability'!$I$6:$M$14,3,0))</f>
        <v>0</v>
      </c>
      <c r="W682" s="62">
        <f>$I682+$J682+$L682+$M682+$N682+$O682+$P682+$Q682+$R682+IF(ISBLANK($E682),0,$F682*(1-VLOOKUP($E682,'INFO_Materials recyclability'!$I$6:$M$14,3,0)))</f>
        <v>0</v>
      </c>
      <c r="X682" s="62">
        <f>$G682+$H682+$I682+IF(ISBLANK($E682),0,$F682*VLOOKUP($E682,'INFO_Materials recyclability'!$I$6:$M$14,4,0))</f>
        <v>0</v>
      </c>
      <c r="Y682" s="62">
        <f>$J682+$K682+$L682+$M682+$N682+$O682+$P682+$Q682+$R682+IF(ISBLANK($E682),0,$F682*(1-VLOOKUP($E682,'INFO_Materials recyclability'!$I$6:$M$14,4,0)))</f>
        <v>0</v>
      </c>
      <c r="Z682" s="62">
        <f>$G682+$H682+$I682+$J682+IF(ISBLANK($E682),0,$F682*VLOOKUP($E682,'INFO_Materials recyclability'!$I$6:$M$14,5,0))</f>
        <v>0</v>
      </c>
      <c r="AA682" s="62">
        <f>$K682+$L682+$M682+$N682+$O682+$P682+$Q682+$R682+IF(ISBLANK($E682),0,$F682*(1-VLOOKUP($E682,'INFO_Materials recyclability'!$I$6:$M$14,5,0)))</f>
        <v>0</v>
      </c>
    </row>
    <row r="683" spans="2:27" x14ac:dyDescent="0.35">
      <c r="B683" s="5"/>
      <c r="C683" s="5"/>
      <c r="D683" s="26"/>
      <c r="E683" s="51"/>
      <c r="F683" s="53"/>
      <c r="G683" s="49"/>
      <c r="H683" s="49"/>
      <c r="I683" s="49"/>
      <c r="J683" s="49"/>
      <c r="K683" s="49"/>
      <c r="L683" s="49"/>
      <c r="M683" s="49"/>
      <c r="N683" s="49"/>
      <c r="O683" s="49"/>
      <c r="P683" s="56"/>
      <c r="Q683" s="70"/>
      <c r="R683" s="61"/>
      <c r="T683" s="62">
        <f>$G683+$H683+$L683+IF(ISBLANK($E683),0,$F683*VLOOKUP($E683,'INFO_Materials recyclability'!$I$6:$M$14,2,0))</f>
        <v>0</v>
      </c>
      <c r="U683" s="62">
        <f>$I683+$J683+$K683+$M683+$N683+$O683+$P683+$Q683+$R683+IF(ISBLANK($E683),0,$F683*(1-VLOOKUP($E683,'INFO_Materials recyclability'!$I$6:$M$14,2,0)))</f>
        <v>0</v>
      </c>
      <c r="V683" s="62">
        <f>$G683+$H683+$K683+IF(ISBLANK($E683),0,$F683*VLOOKUP($E683,'INFO_Materials recyclability'!$I$6:$M$14,3,0))</f>
        <v>0</v>
      </c>
      <c r="W683" s="62">
        <f>$I683+$J683+$L683+$M683+$N683+$O683+$P683+$Q683+$R683+IF(ISBLANK($E683),0,$F683*(1-VLOOKUP($E683,'INFO_Materials recyclability'!$I$6:$M$14,3,0)))</f>
        <v>0</v>
      </c>
      <c r="X683" s="62">
        <f>$G683+$H683+$I683+IF(ISBLANK($E683),0,$F683*VLOOKUP($E683,'INFO_Materials recyclability'!$I$6:$M$14,4,0))</f>
        <v>0</v>
      </c>
      <c r="Y683" s="62">
        <f>$J683+$K683+$L683+$M683+$N683+$O683+$P683+$Q683+$R683+IF(ISBLANK($E683),0,$F683*(1-VLOOKUP($E683,'INFO_Materials recyclability'!$I$6:$M$14,4,0)))</f>
        <v>0</v>
      </c>
      <c r="Z683" s="62">
        <f>$G683+$H683+$I683+$J683+IF(ISBLANK($E683),0,$F683*VLOOKUP($E683,'INFO_Materials recyclability'!$I$6:$M$14,5,0))</f>
        <v>0</v>
      </c>
      <c r="AA683" s="62">
        <f>$K683+$L683+$M683+$N683+$O683+$P683+$Q683+$R683+IF(ISBLANK($E683),0,$F683*(1-VLOOKUP($E683,'INFO_Materials recyclability'!$I$6:$M$14,5,0)))</f>
        <v>0</v>
      </c>
    </row>
    <row r="684" spans="2:27" x14ac:dyDescent="0.35">
      <c r="B684" s="5"/>
      <c r="C684" s="5"/>
      <c r="D684" s="26"/>
      <c r="E684" s="51"/>
      <c r="F684" s="53"/>
      <c r="G684" s="49"/>
      <c r="H684" s="49"/>
      <c r="I684" s="49"/>
      <c r="J684" s="49"/>
      <c r="K684" s="49"/>
      <c r="L684" s="49"/>
      <c r="M684" s="49"/>
      <c r="N684" s="49"/>
      <c r="O684" s="49"/>
      <c r="P684" s="56"/>
      <c r="Q684" s="70"/>
      <c r="R684" s="61"/>
      <c r="T684" s="62">
        <f>$G684+$H684+$L684+IF(ISBLANK($E684),0,$F684*VLOOKUP($E684,'INFO_Materials recyclability'!$I$6:$M$14,2,0))</f>
        <v>0</v>
      </c>
      <c r="U684" s="62">
        <f>$I684+$J684+$K684+$M684+$N684+$O684+$P684+$Q684+$R684+IF(ISBLANK($E684),0,$F684*(1-VLOOKUP($E684,'INFO_Materials recyclability'!$I$6:$M$14,2,0)))</f>
        <v>0</v>
      </c>
      <c r="V684" s="62">
        <f>$G684+$H684+$K684+IF(ISBLANK($E684),0,$F684*VLOOKUP($E684,'INFO_Materials recyclability'!$I$6:$M$14,3,0))</f>
        <v>0</v>
      </c>
      <c r="W684" s="62">
        <f>$I684+$J684+$L684+$M684+$N684+$O684+$P684+$Q684+$R684+IF(ISBLANK($E684),0,$F684*(1-VLOOKUP($E684,'INFO_Materials recyclability'!$I$6:$M$14,3,0)))</f>
        <v>0</v>
      </c>
      <c r="X684" s="62">
        <f>$G684+$H684+$I684+IF(ISBLANK($E684),0,$F684*VLOOKUP($E684,'INFO_Materials recyclability'!$I$6:$M$14,4,0))</f>
        <v>0</v>
      </c>
      <c r="Y684" s="62">
        <f>$J684+$K684+$L684+$M684+$N684+$O684+$P684+$Q684+$R684+IF(ISBLANK($E684),0,$F684*(1-VLOOKUP($E684,'INFO_Materials recyclability'!$I$6:$M$14,4,0)))</f>
        <v>0</v>
      </c>
      <c r="Z684" s="62">
        <f>$G684+$H684+$I684+$J684+IF(ISBLANK($E684),0,$F684*VLOOKUP($E684,'INFO_Materials recyclability'!$I$6:$M$14,5,0))</f>
        <v>0</v>
      </c>
      <c r="AA684" s="62">
        <f>$K684+$L684+$M684+$N684+$O684+$P684+$Q684+$R684+IF(ISBLANK($E684),0,$F684*(1-VLOOKUP($E684,'INFO_Materials recyclability'!$I$6:$M$14,5,0)))</f>
        <v>0</v>
      </c>
    </row>
    <row r="685" spans="2:27" x14ac:dyDescent="0.35">
      <c r="B685" s="5"/>
      <c r="C685" s="5"/>
      <c r="D685" s="26"/>
      <c r="E685" s="51"/>
      <c r="F685" s="53"/>
      <c r="G685" s="49"/>
      <c r="H685" s="49"/>
      <c r="I685" s="49"/>
      <c r="J685" s="49"/>
      <c r="K685" s="49"/>
      <c r="L685" s="49"/>
      <c r="M685" s="49"/>
      <c r="N685" s="49"/>
      <c r="O685" s="49"/>
      <c r="P685" s="56"/>
      <c r="Q685" s="70"/>
      <c r="R685" s="61"/>
      <c r="T685" s="62">
        <f>$G685+$H685+$L685+IF(ISBLANK($E685),0,$F685*VLOOKUP($E685,'INFO_Materials recyclability'!$I$6:$M$14,2,0))</f>
        <v>0</v>
      </c>
      <c r="U685" s="62">
        <f>$I685+$J685+$K685+$M685+$N685+$O685+$P685+$Q685+$R685+IF(ISBLANK($E685),0,$F685*(1-VLOOKUP($E685,'INFO_Materials recyclability'!$I$6:$M$14,2,0)))</f>
        <v>0</v>
      </c>
      <c r="V685" s="62">
        <f>$G685+$H685+$K685+IF(ISBLANK($E685),0,$F685*VLOOKUP($E685,'INFO_Materials recyclability'!$I$6:$M$14,3,0))</f>
        <v>0</v>
      </c>
      <c r="W685" s="62">
        <f>$I685+$J685+$L685+$M685+$N685+$O685+$P685+$Q685+$R685+IF(ISBLANK($E685),0,$F685*(1-VLOOKUP($E685,'INFO_Materials recyclability'!$I$6:$M$14,3,0)))</f>
        <v>0</v>
      </c>
      <c r="X685" s="62">
        <f>$G685+$H685+$I685+IF(ISBLANK($E685),0,$F685*VLOOKUP($E685,'INFO_Materials recyclability'!$I$6:$M$14,4,0))</f>
        <v>0</v>
      </c>
      <c r="Y685" s="62">
        <f>$J685+$K685+$L685+$M685+$N685+$O685+$P685+$Q685+$R685+IF(ISBLANK($E685),0,$F685*(1-VLOOKUP($E685,'INFO_Materials recyclability'!$I$6:$M$14,4,0)))</f>
        <v>0</v>
      </c>
      <c r="Z685" s="62">
        <f>$G685+$H685+$I685+$J685+IF(ISBLANK($E685),0,$F685*VLOOKUP($E685,'INFO_Materials recyclability'!$I$6:$M$14,5,0))</f>
        <v>0</v>
      </c>
      <c r="AA685" s="62">
        <f>$K685+$L685+$M685+$N685+$O685+$P685+$Q685+$R685+IF(ISBLANK($E685),0,$F685*(1-VLOOKUP($E685,'INFO_Materials recyclability'!$I$6:$M$14,5,0)))</f>
        <v>0</v>
      </c>
    </row>
    <row r="686" spans="2:27" x14ac:dyDescent="0.35">
      <c r="B686" s="5"/>
      <c r="C686" s="5"/>
      <c r="D686" s="26"/>
      <c r="E686" s="51"/>
      <c r="F686" s="53"/>
      <c r="G686" s="49"/>
      <c r="H686" s="49"/>
      <c r="I686" s="49"/>
      <c r="J686" s="49"/>
      <c r="K686" s="49"/>
      <c r="L686" s="49"/>
      <c r="M686" s="49"/>
      <c r="N686" s="49"/>
      <c r="O686" s="49"/>
      <c r="P686" s="56"/>
      <c r="Q686" s="70"/>
      <c r="R686" s="61"/>
      <c r="T686" s="62">
        <f>$G686+$H686+$L686+IF(ISBLANK($E686),0,$F686*VLOOKUP($E686,'INFO_Materials recyclability'!$I$6:$M$14,2,0))</f>
        <v>0</v>
      </c>
      <c r="U686" s="62">
        <f>$I686+$J686+$K686+$M686+$N686+$O686+$P686+$Q686+$R686+IF(ISBLANK($E686),0,$F686*(1-VLOOKUP($E686,'INFO_Materials recyclability'!$I$6:$M$14,2,0)))</f>
        <v>0</v>
      </c>
      <c r="V686" s="62">
        <f>$G686+$H686+$K686+IF(ISBLANK($E686),0,$F686*VLOOKUP($E686,'INFO_Materials recyclability'!$I$6:$M$14,3,0))</f>
        <v>0</v>
      </c>
      <c r="W686" s="62">
        <f>$I686+$J686+$L686+$M686+$N686+$O686+$P686+$Q686+$R686+IF(ISBLANK($E686),0,$F686*(1-VLOOKUP($E686,'INFO_Materials recyclability'!$I$6:$M$14,3,0)))</f>
        <v>0</v>
      </c>
      <c r="X686" s="62">
        <f>$G686+$H686+$I686+IF(ISBLANK($E686),0,$F686*VLOOKUP($E686,'INFO_Materials recyclability'!$I$6:$M$14,4,0))</f>
        <v>0</v>
      </c>
      <c r="Y686" s="62">
        <f>$J686+$K686+$L686+$M686+$N686+$O686+$P686+$Q686+$R686+IF(ISBLANK($E686),0,$F686*(1-VLOOKUP($E686,'INFO_Materials recyclability'!$I$6:$M$14,4,0)))</f>
        <v>0</v>
      </c>
      <c r="Z686" s="62">
        <f>$G686+$H686+$I686+$J686+IF(ISBLANK($E686),0,$F686*VLOOKUP($E686,'INFO_Materials recyclability'!$I$6:$M$14,5,0))</f>
        <v>0</v>
      </c>
      <c r="AA686" s="62">
        <f>$K686+$L686+$M686+$N686+$O686+$P686+$Q686+$R686+IF(ISBLANK($E686),0,$F686*(1-VLOOKUP($E686,'INFO_Materials recyclability'!$I$6:$M$14,5,0)))</f>
        <v>0</v>
      </c>
    </row>
    <row r="687" spans="2:27" x14ac:dyDescent="0.35">
      <c r="B687" s="5"/>
      <c r="C687" s="5"/>
      <c r="D687" s="26"/>
      <c r="E687" s="51"/>
      <c r="F687" s="53"/>
      <c r="G687" s="49"/>
      <c r="H687" s="49"/>
      <c r="I687" s="49"/>
      <c r="J687" s="49"/>
      <c r="K687" s="49"/>
      <c r="L687" s="49"/>
      <c r="M687" s="49"/>
      <c r="N687" s="49"/>
      <c r="O687" s="49"/>
      <c r="P687" s="56"/>
      <c r="Q687" s="70"/>
      <c r="R687" s="61"/>
      <c r="T687" s="62">
        <f>$G687+$H687+$L687+IF(ISBLANK($E687),0,$F687*VLOOKUP($E687,'INFO_Materials recyclability'!$I$6:$M$14,2,0))</f>
        <v>0</v>
      </c>
      <c r="U687" s="62">
        <f>$I687+$J687+$K687+$M687+$N687+$O687+$P687+$Q687+$R687+IF(ISBLANK($E687),0,$F687*(1-VLOOKUP($E687,'INFO_Materials recyclability'!$I$6:$M$14,2,0)))</f>
        <v>0</v>
      </c>
      <c r="V687" s="62">
        <f>$G687+$H687+$K687+IF(ISBLANK($E687),0,$F687*VLOOKUP($E687,'INFO_Materials recyclability'!$I$6:$M$14,3,0))</f>
        <v>0</v>
      </c>
      <c r="W687" s="62">
        <f>$I687+$J687+$L687+$M687+$N687+$O687+$P687+$Q687+$R687+IF(ISBLANK($E687),0,$F687*(1-VLOOKUP($E687,'INFO_Materials recyclability'!$I$6:$M$14,3,0)))</f>
        <v>0</v>
      </c>
      <c r="X687" s="62">
        <f>$G687+$H687+$I687+IF(ISBLANK($E687),0,$F687*VLOOKUP($E687,'INFO_Materials recyclability'!$I$6:$M$14,4,0))</f>
        <v>0</v>
      </c>
      <c r="Y687" s="62">
        <f>$J687+$K687+$L687+$M687+$N687+$O687+$P687+$Q687+$R687+IF(ISBLANK($E687),0,$F687*(1-VLOOKUP($E687,'INFO_Materials recyclability'!$I$6:$M$14,4,0)))</f>
        <v>0</v>
      </c>
      <c r="Z687" s="62">
        <f>$G687+$H687+$I687+$J687+IF(ISBLANK($E687),0,$F687*VLOOKUP($E687,'INFO_Materials recyclability'!$I$6:$M$14,5,0))</f>
        <v>0</v>
      </c>
      <c r="AA687" s="62">
        <f>$K687+$L687+$M687+$N687+$O687+$P687+$Q687+$R687+IF(ISBLANK($E687),0,$F687*(1-VLOOKUP($E687,'INFO_Materials recyclability'!$I$6:$M$14,5,0)))</f>
        <v>0</v>
      </c>
    </row>
    <row r="688" spans="2:27" x14ac:dyDescent="0.35">
      <c r="B688" s="5"/>
      <c r="C688" s="5"/>
      <c r="D688" s="26"/>
      <c r="E688" s="51"/>
      <c r="F688" s="53"/>
      <c r="G688" s="49"/>
      <c r="H688" s="49"/>
      <c r="I688" s="49"/>
      <c r="J688" s="49"/>
      <c r="K688" s="49"/>
      <c r="L688" s="49"/>
      <c r="M688" s="49"/>
      <c r="N688" s="49"/>
      <c r="O688" s="49"/>
      <c r="P688" s="56"/>
      <c r="Q688" s="70"/>
      <c r="R688" s="61"/>
      <c r="T688" s="62">
        <f>$G688+$H688+$L688+IF(ISBLANK($E688),0,$F688*VLOOKUP($E688,'INFO_Materials recyclability'!$I$6:$M$14,2,0))</f>
        <v>0</v>
      </c>
      <c r="U688" s="62">
        <f>$I688+$J688+$K688+$M688+$N688+$O688+$P688+$Q688+$R688+IF(ISBLANK($E688),0,$F688*(1-VLOOKUP($E688,'INFO_Materials recyclability'!$I$6:$M$14,2,0)))</f>
        <v>0</v>
      </c>
      <c r="V688" s="62">
        <f>$G688+$H688+$K688+IF(ISBLANK($E688),0,$F688*VLOOKUP($E688,'INFO_Materials recyclability'!$I$6:$M$14,3,0))</f>
        <v>0</v>
      </c>
      <c r="W688" s="62">
        <f>$I688+$J688+$L688+$M688+$N688+$O688+$P688+$Q688+$R688+IF(ISBLANK($E688),0,$F688*(1-VLOOKUP($E688,'INFO_Materials recyclability'!$I$6:$M$14,3,0)))</f>
        <v>0</v>
      </c>
      <c r="X688" s="62">
        <f>$G688+$H688+$I688+IF(ISBLANK($E688),0,$F688*VLOOKUP($E688,'INFO_Materials recyclability'!$I$6:$M$14,4,0))</f>
        <v>0</v>
      </c>
      <c r="Y688" s="62">
        <f>$J688+$K688+$L688+$M688+$N688+$O688+$P688+$Q688+$R688+IF(ISBLANK($E688),0,$F688*(1-VLOOKUP($E688,'INFO_Materials recyclability'!$I$6:$M$14,4,0)))</f>
        <v>0</v>
      </c>
      <c r="Z688" s="62">
        <f>$G688+$H688+$I688+$J688+IF(ISBLANK($E688),0,$F688*VLOOKUP($E688,'INFO_Materials recyclability'!$I$6:$M$14,5,0))</f>
        <v>0</v>
      </c>
      <c r="AA688" s="62">
        <f>$K688+$L688+$M688+$N688+$O688+$P688+$Q688+$R688+IF(ISBLANK($E688),0,$F688*(1-VLOOKUP($E688,'INFO_Materials recyclability'!$I$6:$M$14,5,0)))</f>
        <v>0</v>
      </c>
    </row>
    <row r="689" spans="2:27" x14ac:dyDescent="0.35">
      <c r="B689" s="5"/>
      <c r="C689" s="5"/>
      <c r="D689" s="26"/>
      <c r="E689" s="51"/>
      <c r="F689" s="53"/>
      <c r="G689" s="49"/>
      <c r="H689" s="49"/>
      <c r="I689" s="49"/>
      <c r="J689" s="49"/>
      <c r="K689" s="49"/>
      <c r="L689" s="49"/>
      <c r="M689" s="49"/>
      <c r="N689" s="49"/>
      <c r="O689" s="49"/>
      <c r="P689" s="56"/>
      <c r="Q689" s="70"/>
      <c r="R689" s="61"/>
      <c r="T689" s="62">
        <f>$G689+$H689+$L689+IF(ISBLANK($E689),0,$F689*VLOOKUP($E689,'INFO_Materials recyclability'!$I$6:$M$14,2,0))</f>
        <v>0</v>
      </c>
      <c r="U689" s="62">
        <f>$I689+$J689+$K689+$M689+$N689+$O689+$P689+$Q689+$R689+IF(ISBLANK($E689),0,$F689*(1-VLOOKUP($E689,'INFO_Materials recyclability'!$I$6:$M$14,2,0)))</f>
        <v>0</v>
      </c>
      <c r="V689" s="62">
        <f>$G689+$H689+$K689+IF(ISBLANK($E689),0,$F689*VLOOKUP($E689,'INFO_Materials recyclability'!$I$6:$M$14,3,0))</f>
        <v>0</v>
      </c>
      <c r="W689" s="62">
        <f>$I689+$J689+$L689+$M689+$N689+$O689+$P689+$Q689+$R689+IF(ISBLANK($E689),0,$F689*(1-VLOOKUP($E689,'INFO_Materials recyclability'!$I$6:$M$14,3,0)))</f>
        <v>0</v>
      </c>
      <c r="X689" s="62">
        <f>$G689+$H689+$I689+IF(ISBLANK($E689),0,$F689*VLOOKUP($E689,'INFO_Materials recyclability'!$I$6:$M$14,4,0))</f>
        <v>0</v>
      </c>
      <c r="Y689" s="62">
        <f>$J689+$K689+$L689+$M689+$N689+$O689+$P689+$Q689+$R689+IF(ISBLANK($E689),0,$F689*(1-VLOOKUP($E689,'INFO_Materials recyclability'!$I$6:$M$14,4,0)))</f>
        <v>0</v>
      </c>
      <c r="Z689" s="62">
        <f>$G689+$H689+$I689+$J689+IF(ISBLANK($E689),0,$F689*VLOOKUP($E689,'INFO_Materials recyclability'!$I$6:$M$14,5,0))</f>
        <v>0</v>
      </c>
      <c r="AA689" s="62">
        <f>$K689+$L689+$M689+$N689+$O689+$P689+$Q689+$R689+IF(ISBLANK($E689),0,$F689*(1-VLOOKUP($E689,'INFO_Materials recyclability'!$I$6:$M$14,5,0)))</f>
        <v>0</v>
      </c>
    </row>
    <row r="690" spans="2:27" x14ac:dyDescent="0.35">
      <c r="B690" s="5"/>
      <c r="C690" s="5"/>
      <c r="D690" s="26"/>
      <c r="E690" s="51"/>
      <c r="F690" s="53"/>
      <c r="G690" s="49"/>
      <c r="H690" s="49"/>
      <c r="I690" s="49"/>
      <c r="J690" s="49"/>
      <c r="K690" s="49"/>
      <c r="L690" s="49"/>
      <c r="M690" s="49"/>
      <c r="N690" s="49"/>
      <c r="O690" s="49"/>
      <c r="P690" s="56"/>
      <c r="Q690" s="70"/>
      <c r="R690" s="61"/>
      <c r="T690" s="62">
        <f>$G690+$H690+$L690+IF(ISBLANK($E690),0,$F690*VLOOKUP($E690,'INFO_Materials recyclability'!$I$6:$M$14,2,0))</f>
        <v>0</v>
      </c>
      <c r="U690" s="62">
        <f>$I690+$J690+$K690+$M690+$N690+$O690+$P690+$Q690+$R690+IF(ISBLANK($E690),0,$F690*(1-VLOOKUP($E690,'INFO_Materials recyclability'!$I$6:$M$14,2,0)))</f>
        <v>0</v>
      </c>
      <c r="V690" s="62">
        <f>$G690+$H690+$K690+IF(ISBLANK($E690),0,$F690*VLOOKUP($E690,'INFO_Materials recyclability'!$I$6:$M$14,3,0))</f>
        <v>0</v>
      </c>
      <c r="W690" s="62">
        <f>$I690+$J690+$L690+$M690+$N690+$O690+$P690+$Q690+$R690+IF(ISBLANK($E690),0,$F690*(1-VLOOKUP($E690,'INFO_Materials recyclability'!$I$6:$M$14,3,0)))</f>
        <v>0</v>
      </c>
      <c r="X690" s="62">
        <f>$G690+$H690+$I690+IF(ISBLANK($E690),0,$F690*VLOOKUP($E690,'INFO_Materials recyclability'!$I$6:$M$14,4,0))</f>
        <v>0</v>
      </c>
      <c r="Y690" s="62">
        <f>$J690+$K690+$L690+$M690+$N690+$O690+$P690+$Q690+$R690+IF(ISBLANK($E690),0,$F690*(1-VLOOKUP($E690,'INFO_Materials recyclability'!$I$6:$M$14,4,0)))</f>
        <v>0</v>
      </c>
      <c r="Z690" s="62">
        <f>$G690+$H690+$I690+$J690+IF(ISBLANK($E690),0,$F690*VLOOKUP($E690,'INFO_Materials recyclability'!$I$6:$M$14,5,0))</f>
        <v>0</v>
      </c>
      <c r="AA690" s="62">
        <f>$K690+$L690+$M690+$N690+$O690+$P690+$Q690+$R690+IF(ISBLANK($E690),0,$F690*(1-VLOOKUP($E690,'INFO_Materials recyclability'!$I$6:$M$14,5,0)))</f>
        <v>0</v>
      </c>
    </row>
    <row r="691" spans="2:27" x14ac:dyDescent="0.35">
      <c r="B691" s="5"/>
      <c r="C691" s="5"/>
      <c r="D691" s="26"/>
      <c r="E691" s="51"/>
      <c r="F691" s="53"/>
      <c r="G691" s="49"/>
      <c r="H691" s="49"/>
      <c r="I691" s="49"/>
      <c r="J691" s="49"/>
      <c r="K691" s="49"/>
      <c r="L691" s="49"/>
      <c r="M691" s="49"/>
      <c r="N691" s="49"/>
      <c r="O691" s="49"/>
      <c r="P691" s="56"/>
      <c r="Q691" s="70"/>
      <c r="R691" s="61"/>
      <c r="T691" s="62">
        <f>$G691+$H691+$L691+IF(ISBLANK($E691),0,$F691*VLOOKUP($E691,'INFO_Materials recyclability'!$I$6:$M$14,2,0))</f>
        <v>0</v>
      </c>
      <c r="U691" s="62">
        <f>$I691+$J691+$K691+$M691+$N691+$O691+$P691+$Q691+$R691+IF(ISBLANK($E691),0,$F691*(1-VLOOKUP($E691,'INFO_Materials recyclability'!$I$6:$M$14,2,0)))</f>
        <v>0</v>
      </c>
      <c r="V691" s="62">
        <f>$G691+$H691+$K691+IF(ISBLANK($E691),0,$F691*VLOOKUP($E691,'INFO_Materials recyclability'!$I$6:$M$14,3,0))</f>
        <v>0</v>
      </c>
      <c r="W691" s="62">
        <f>$I691+$J691+$L691+$M691+$N691+$O691+$P691+$Q691+$R691+IF(ISBLANK($E691),0,$F691*(1-VLOOKUP($E691,'INFO_Materials recyclability'!$I$6:$M$14,3,0)))</f>
        <v>0</v>
      </c>
      <c r="X691" s="62">
        <f>$G691+$H691+$I691+IF(ISBLANK($E691),0,$F691*VLOOKUP($E691,'INFO_Materials recyclability'!$I$6:$M$14,4,0))</f>
        <v>0</v>
      </c>
      <c r="Y691" s="62">
        <f>$J691+$K691+$L691+$M691+$N691+$O691+$P691+$Q691+$R691+IF(ISBLANK($E691),0,$F691*(1-VLOOKUP($E691,'INFO_Materials recyclability'!$I$6:$M$14,4,0)))</f>
        <v>0</v>
      </c>
      <c r="Z691" s="62">
        <f>$G691+$H691+$I691+$J691+IF(ISBLANK($E691),0,$F691*VLOOKUP($E691,'INFO_Materials recyclability'!$I$6:$M$14,5,0))</f>
        <v>0</v>
      </c>
      <c r="AA691" s="62">
        <f>$K691+$L691+$M691+$N691+$O691+$P691+$Q691+$R691+IF(ISBLANK($E691),0,$F691*(1-VLOOKUP($E691,'INFO_Materials recyclability'!$I$6:$M$14,5,0)))</f>
        <v>0</v>
      </c>
    </row>
    <row r="692" spans="2:27" x14ac:dyDescent="0.35">
      <c r="B692" s="5"/>
      <c r="C692" s="5"/>
      <c r="D692" s="26"/>
      <c r="E692" s="51"/>
      <c r="F692" s="53"/>
      <c r="G692" s="49"/>
      <c r="H692" s="49"/>
      <c r="I692" s="49"/>
      <c r="J692" s="49"/>
      <c r="K692" s="49"/>
      <c r="L692" s="49"/>
      <c r="M692" s="49"/>
      <c r="N692" s="49"/>
      <c r="O692" s="49"/>
      <c r="P692" s="56"/>
      <c r="Q692" s="70"/>
      <c r="R692" s="61"/>
      <c r="T692" s="62">
        <f>$G692+$H692+$L692+IF(ISBLANK($E692),0,$F692*VLOOKUP($E692,'INFO_Materials recyclability'!$I$6:$M$14,2,0))</f>
        <v>0</v>
      </c>
      <c r="U692" s="62">
        <f>$I692+$J692+$K692+$M692+$N692+$O692+$P692+$Q692+$R692+IF(ISBLANK($E692),0,$F692*(1-VLOOKUP($E692,'INFO_Materials recyclability'!$I$6:$M$14,2,0)))</f>
        <v>0</v>
      </c>
      <c r="V692" s="62">
        <f>$G692+$H692+$K692+IF(ISBLANK($E692),0,$F692*VLOOKUP($E692,'INFO_Materials recyclability'!$I$6:$M$14,3,0))</f>
        <v>0</v>
      </c>
      <c r="W692" s="62">
        <f>$I692+$J692+$L692+$M692+$N692+$O692+$P692+$Q692+$R692+IF(ISBLANK($E692),0,$F692*(1-VLOOKUP($E692,'INFO_Materials recyclability'!$I$6:$M$14,3,0)))</f>
        <v>0</v>
      </c>
      <c r="X692" s="62">
        <f>$G692+$H692+$I692+IF(ISBLANK($E692),0,$F692*VLOOKUP($E692,'INFO_Materials recyclability'!$I$6:$M$14,4,0))</f>
        <v>0</v>
      </c>
      <c r="Y692" s="62">
        <f>$J692+$K692+$L692+$M692+$N692+$O692+$P692+$Q692+$R692+IF(ISBLANK($E692),0,$F692*(1-VLOOKUP($E692,'INFO_Materials recyclability'!$I$6:$M$14,4,0)))</f>
        <v>0</v>
      </c>
      <c r="Z692" s="62">
        <f>$G692+$H692+$I692+$J692+IF(ISBLANK($E692),0,$F692*VLOOKUP($E692,'INFO_Materials recyclability'!$I$6:$M$14,5,0))</f>
        <v>0</v>
      </c>
      <c r="AA692" s="62">
        <f>$K692+$L692+$M692+$N692+$O692+$P692+$Q692+$R692+IF(ISBLANK($E692),0,$F692*(1-VLOOKUP($E692,'INFO_Materials recyclability'!$I$6:$M$14,5,0)))</f>
        <v>0</v>
      </c>
    </row>
    <row r="693" spans="2:27" x14ac:dyDescent="0.35">
      <c r="B693" s="5"/>
      <c r="C693" s="5"/>
      <c r="D693" s="26"/>
      <c r="E693" s="51"/>
      <c r="F693" s="53"/>
      <c r="G693" s="49"/>
      <c r="H693" s="49"/>
      <c r="I693" s="49"/>
      <c r="J693" s="49"/>
      <c r="K693" s="49"/>
      <c r="L693" s="49"/>
      <c r="M693" s="49"/>
      <c r="N693" s="49"/>
      <c r="O693" s="49"/>
      <c r="P693" s="56"/>
      <c r="Q693" s="70"/>
      <c r="R693" s="61"/>
      <c r="T693" s="62">
        <f>$G693+$H693+$L693+IF(ISBLANK($E693),0,$F693*VLOOKUP($E693,'INFO_Materials recyclability'!$I$6:$M$14,2,0))</f>
        <v>0</v>
      </c>
      <c r="U693" s="62">
        <f>$I693+$J693+$K693+$M693+$N693+$O693+$P693+$Q693+$R693+IF(ISBLANK($E693),0,$F693*(1-VLOOKUP($E693,'INFO_Materials recyclability'!$I$6:$M$14,2,0)))</f>
        <v>0</v>
      </c>
      <c r="V693" s="62">
        <f>$G693+$H693+$K693+IF(ISBLANK($E693),0,$F693*VLOOKUP($E693,'INFO_Materials recyclability'!$I$6:$M$14,3,0))</f>
        <v>0</v>
      </c>
      <c r="W693" s="62">
        <f>$I693+$J693+$L693+$M693+$N693+$O693+$P693+$Q693+$R693+IF(ISBLANK($E693),0,$F693*(1-VLOOKUP($E693,'INFO_Materials recyclability'!$I$6:$M$14,3,0)))</f>
        <v>0</v>
      </c>
      <c r="X693" s="62">
        <f>$G693+$H693+$I693+IF(ISBLANK($E693),0,$F693*VLOOKUP($E693,'INFO_Materials recyclability'!$I$6:$M$14,4,0))</f>
        <v>0</v>
      </c>
      <c r="Y693" s="62">
        <f>$J693+$K693+$L693+$M693+$N693+$O693+$P693+$Q693+$R693+IF(ISBLANK($E693),0,$F693*(1-VLOOKUP($E693,'INFO_Materials recyclability'!$I$6:$M$14,4,0)))</f>
        <v>0</v>
      </c>
      <c r="Z693" s="62">
        <f>$G693+$H693+$I693+$J693+IF(ISBLANK($E693),0,$F693*VLOOKUP($E693,'INFO_Materials recyclability'!$I$6:$M$14,5,0))</f>
        <v>0</v>
      </c>
      <c r="AA693" s="62">
        <f>$K693+$L693+$M693+$N693+$O693+$P693+$Q693+$R693+IF(ISBLANK($E693),0,$F693*(1-VLOOKUP($E693,'INFO_Materials recyclability'!$I$6:$M$14,5,0)))</f>
        <v>0</v>
      </c>
    </row>
    <row r="694" spans="2:27" x14ac:dyDescent="0.35">
      <c r="B694" s="5"/>
      <c r="C694" s="5"/>
      <c r="D694" s="26"/>
      <c r="E694" s="51"/>
      <c r="F694" s="53"/>
      <c r="G694" s="49"/>
      <c r="H694" s="49"/>
      <c r="I694" s="49"/>
      <c r="J694" s="49"/>
      <c r="K694" s="49"/>
      <c r="L694" s="49"/>
      <c r="M694" s="49"/>
      <c r="N694" s="49"/>
      <c r="O694" s="49"/>
      <c r="P694" s="56"/>
      <c r="Q694" s="70"/>
      <c r="R694" s="61"/>
      <c r="T694" s="62">
        <f>$G694+$H694+$L694+IF(ISBLANK($E694),0,$F694*VLOOKUP($E694,'INFO_Materials recyclability'!$I$6:$M$14,2,0))</f>
        <v>0</v>
      </c>
      <c r="U694" s="62">
        <f>$I694+$J694+$K694+$M694+$N694+$O694+$P694+$Q694+$R694+IF(ISBLANK($E694),0,$F694*(1-VLOOKUP($E694,'INFO_Materials recyclability'!$I$6:$M$14,2,0)))</f>
        <v>0</v>
      </c>
      <c r="V694" s="62">
        <f>$G694+$H694+$K694+IF(ISBLANK($E694),0,$F694*VLOOKUP($E694,'INFO_Materials recyclability'!$I$6:$M$14,3,0))</f>
        <v>0</v>
      </c>
      <c r="W694" s="62">
        <f>$I694+$J694+$L694+$M694+$N694+$O694+$P694+$Q694+$R694+IF(ISBLANK($E694),0,$F694*(1-VLOOKUP($E694,'INFO_Materials recyclability'!$I$6:$M$14,3,0)))</f>
        <v>0</v>
      </c>
      <c r="X694" s="62">
        <f>$G694+$H694+$I694+IF(ISBLANK($E694),0,$F694*VLOOKUP($E694,'INFO_Materials recyclability'!$I$6:$M$14,4,0))</f>
        <v>0</v>
      </c>
      <c r="Y694" s="62">
        <f>$J694+$K694+$L694+$M694+$N694+$O694+$P694+$Q694+$R694+IF(ISBLANK($E694),0,$F694*(1-VLOOKUP($E694,'INFO_Materials recyclability'!$I$6:$M$14,4,0)))</f>
        <v>0</v>
      </c>
      <c r="Z694" s="62">
        <f>$G694+$H694+$I694+$J694+IF(ISBLANK($E694),0,$F694*VLOOKUP($E694,'INFO_Materials recyclability'!$I$6:$M$14,5,0))</f>
        <v>0</v>
      </c>
      <c r="AA694" s="62">
        <f>$K694+$L694+$M694+$N694+$O694+$P694+$Q694+$R694+IF(ISBLANK($E694),0,$F694*(1-VLOOKUP($E694,'INFO_Materials recyclability'!$I$6:$M$14,5,0)))</f>
        <v>0</v>
      </c>
    </row>
    <row r="695" spans="2:27" x14ac:dyDescent="0.35">
      <c r="B695" s="5"/>
      <c r="C695" s="5"/>
      <c r="D695" s="26"/>
      <c r="E695" s="51"/>
      <c r="F695" s="53"/>
      <c r="G695" s="49"/>
      <c r="H695" s="49"/>
      <c r="I695" s="49"/>
      <c r="J695" s="49"/>
      <c r="K695" s="49"/>
      <c r="L695" s="49"/>
      <c r="M695" s="49"/>
      <c r="N695" s="49"/>
      <c r="O695" s="49"/>
      <c r="P695" s="56"/>
      <c r="Q695" s="70"/>
      <c r="R695" s="61"/>
      <c r="T695" s="62">
        <f>$G695+$H695+$L695+IF(ISBLANK($E695),0,$F695*VLOOKUP($E695,'INFO_Materials recyclability'!$I$6:$M$14,2,0))</f>
        <v>0</v>
      </c>
      <c r="U695" s="62">
        <f>$I695+$J695+$K695+$M695+$N695+$O695+$P695+$Q695+$R695+IF(ISBLANK($E695),0,$F695*(1-VLOOKUP($E695,'INFO_Materials recyclability'!$I$6:$M$14,2,0)))</f>
        <v>0</v>
      </c>
      <c r="V695" s="62">
        <f>$G695+$H695+$K695+IF(ISBLANK($E695),0,$F695*VLOOKUP($E695,'INFO_Materials recyclability'!$I$6:$M$14,3,0))</f>
        <v>0</v>
      </c>
      <c r="W695" s="62">
        <f>$I695+$J695+$L695+$M695+$N695+$O695+$P695+$Q695+$R695+IF(ISBLANK($E695),0,$F695*(1-VLOOKUP($E695,'INFO_Materials recyclability'!$I$6:$M$14,3,0)))</f>
        <v>0</v>
      </c>
      <c r="X695" s="62">
        <f>$G695+$H695+$I695+IF(ISBLANK($E695),0,$F695*VLOOKUP($E695,'INFO_Materials recyclability'!$I$6:$M$14,4,0))</f>
        <v>0</v>
      </c>
      <c r="Y695" s="62">
        <f>$J695+$K695+$L695+$M695+$N695+$O695+$P695+$Q695+$R695+IF(ISBLANK($E695),0,$F695*(1-VLOOKUP($E695,'INFO_Materials recyclability'!$I$6:$M$14,4,0)))</f>
        <v>0</v>
      </c>
      <c r="Z695" s="62">
        <f>$G695+$H695+$I695+$J695+IF(ISBLANK($E695),0,$F695*VLOOKUP($E695,'INFO_Materials recyclability'!$I$6:$M$14,5,0))</f>
        <v>0</v>
      </c>
      <c r="AA695" s="62">
        <f>$K695+$L695+$M695+$N695+$O695+$P695+$Q695+$R695+IF(ISBLANK($E695),0,$F695*(1-VLOOKUP($E695,'INFO_Materials recyclability'!$I$6:$M$14,5,0)))</f>
        <v>0</v>
      </c>
    </row>
    <row r="696" spans="2:27" x14ac:dyDescent="0.35">
      <c r="B696" s="5"/>
      <c r="C696" s="5"/>
      <c r="D696" s="26"/>
      <c r="E696" s="51"/>
      <c r="F696" s="53"/>
      <c r="G696" s="49"/>
      <c r="H696" s="49"/>
      <c r="I696" s="49"/>
      <c r="J696" s="49"/>
      <c r="K696" s="49"/>
      <c r="L696" s="49"/>
      <c r="M696" s="49"/>
      <c r="N696" s="49"/>
      <c r="O696" s="49"/>
      <c r="P696" s="56"/>
      <c r="Q696" s="70"/>
      <c r="R696" s="61"/>
      <c r="T696" s="62">
        <f>$G696+$H696+$L696+IF(ISBLANK($E696),0,$F696*VLOOKUP($E696,'INFO_Materials recyclability'!$I$6:$M$14,2,0))</f>
        <v>0</v>
      </c>
      <c r="U696" s="62">
        <f>$I696+$J696+$K696+$M696+$N696+$O696+$P696+$Q696+$R696+IF(ISBLANK($E696),0,$F696*(1-VLOOKUP($E696,'INFO_Materials recyclability'!$I$6:$M$14,2,0)))</f>
        <v>0</v>
      </c>
      <c r="V696" s="62">
        <f>$G696+$H696+$K696+IF(ISBLANK($E696),0,$F696*VLOOKUP($E696,'INFO_Materials recyclability'!$I$6:$M$14,3,0))</f>
        <v>0</v>
      </c>
      <c r="W696" s="62">
        <f>$I696+$J696+$L696+$M696+$N696+$O696+$P696+$Q696+$R696+IF(ISBLANK($E696),0,$F696*(1-VLOOKUP($E696,'INFO_Materials recyclability'!$I$6:$M$14,3,0)))</f>
        <v>0</v>
      </c>
      <c r="X696" s="62">
        <f>$G696+$H696+$I696+IF(ISBLANK($E696),0,$F696*VLOOKUP($E696,'INFO_Materials recyclability'!$I$6:$M$14,4,0))</f>
        <v>0</v>
      </c>
      <c r="Y696" s="62">
        <f>$J696+$K696+$L696+$M696+$N696+$O696+$P696+$Q696+$R696+IF(ISBLANK($E696),0,$F696*(1-VLOOKUP($E696,'INFO_Materials recyclability'!$I$6:$M$14,4,0)))</f>
        <v>0</v>
      </c>
      <c r="Z696" s="62">
        <f>$G696+$H696+$I696+$J696+IF(ISBLANK($E696),0,$F696*VLOOKUP($E696,'INFO_Materials recyclability'!$I$6:$M$14,5,0))</f>
        <v>0</v>
      </c>
      <c r="AA696" s="62">
        <f>$K696+$L696+$M696+$N696+$O696+$P696+$Q696+$R696+IF(ISBLANK($E696),0,$F696*(1-VLOOKUP($E696,'INFO_Materials recyclability'!$I$6:$M$14,5,0)))</f>
        <v>0</v>
      </c>
    </row>
    <row r="697" spans="2:27" x14ac:dyDescent="0.35">
      <c r="B697" s="5"/>
      <c r="C697" s="5"/>
      <c r="D697" s="26"/>
      <c r="E697" s="51"/>
      <c r="F697" s="53"/>
      <c r="G697" s="49"/>
      <c r="H697" s="49"/>
      <c r="I697" s="49"/>
      <c r="J697" s="49"/>
      <c r="K697" s="49"/>
      <c r="L697" s="49"/>
      <c r="M697" s="49"/>
      <c r="N697" s="49"/>
      <c r="O697" s="49"/>
      <c r="P697" s="56"/>
      <c r="Q697" s="70"/>
      <c r="R697" s="61"/>
      <c r="T697" s="62">
        <f>$G697+$H697+$L697+IF(ISBLANK($E697),0,$F697*VLOOKUP($E697,'INFO_Materials recyclability'!$I$6:$M$14,2,0))</f>
        <v>0</v>
      </c>
      <c r="U697" s="62">
        <f>$I697+$J697+$K697+$M697+$N697+$O697+$P697+$Q697+$R697+IF(ISBLANK($E697),0,$F697*(1-VLOOKUP($E697,'INFO_Materials recyclability'!$I$6:$M$14,2,0)))</f>
        <v>0</v>
      </c>
      <c r="V697" s="62">
        <f>$G697+$H697+$K697+IF(ISBLANK($E697),0,$F697*VLOOKUP($E697,'INFO_Materials recyclability'!$I$6:$M$14,3,0))</f>
        <v>0</v>
      </c>
      <c r="W697" s="62">
        <f>$I697+$J697+$L697+$M697+$N697+$O697+$P697+$Q697+$R697+IF(ISBLANK($E697),0,$F697*(1-VLOOKUP($E697,'INFO_Materials recyclability'!$I$6:$M$14,3,0)))</f>
        <v>0</v>
      </c>
      <c r="X697" s="62">
        <f>$G697+$H697+$I697+IF(ISBLANK($E697),0,$F697*VLOOKUP($E697,'INFO_Materials recyclability'!$I$6:$M$14,4,0))</f>
        <v>0</v>
      </c>
      <c r="Y697" s="62">
        <f>$J697+$K697+$L697+$M697+$N697+$O697+$P697+$Q697+$R697+IF(ISBLANK($E697),0,$F697*(1-VLOOKUP($E697,'INFO_Materials recyclability'!$I$6:$M$14,4,0)))</f>
        <v>0</v>
      </c>
      <c r="Z697" s="62">
        <f>$G697+$H697+$I697+$J697+IF(ISBLANK($E697),0,$F697*VLOOKUP($E697,'INFO_Materials recyclability'!$I$6:$M$14,5,0))</f>
        <v>0</v>
      </c>
      <c r="AA697" s="62">
        <f>$K697+$L697+$M697+$N697+$O697+$P697+$Q697+$R697+IF(ISBLANK($E697),0,$F697*(1-VLOOKUP($E697,'INFO_Materials recyclability'!$I$6:$M$14,5,0)))</f>
        <v>0</v>
      </c>
    </row>
    <row r="698" spans="2:27" x14ac:dyDescent="0.35">
      <c r="B698" s="5"/>
      <c r="C698" s="5"/>
      <c r="D698" s="26"/>
      <c r="E698" s="51"/>
      <c r="F698" s="53"/>
      <c r="G698" s="49"/>
      <c r="H698" s="49"/>
      <c r="I698" s="49"/>
      <c r="J698" s="49"/>
      <c r="K698" s="49"/>
      <c r="L698" s="49"/>
      <c r="M698" s="49"/>
      <c r="N698" s="49"/>
      <c r="O698" s="49"/>
      <c r="P698" s="56"/>
      <c r="Q698" s="70"/>
      <c r="R698" s="61"/>
      <c r="T698" s="62">
        <f>$G698+$H698+$L698+IF(ISBLANK($E698),0,$F698*VLOOKUP($E698,'INFO_Materials recyclability'!$I$6:$M$14,2,0))</f>
        <v>0</v>
      </c>
      <c r="U698" s="62">
        <f>$I698+$J698+$K698+$M698+$N698+$O698+$P698+$Q698+$R698+IF(ISBLANK($E698),0,$F698*(1-VLOOKUP($E698,'INFO_Materials recyclability'!$I$6:$M$14,2,0)))</f>
        <v>0</v>
      </c>
      <c r="V698" s="62">
        <f>$G698+$H698+$K698+IF(ISBLANK($E698),0,$F698*VLOOKUP($E698,'INFO_Materials recyclability'!$I$6:$M$14,3,0))</f>
        <v>0</v>
      </c>
      <c r="W698" s="62">
        <f>$I698+$J698+$L698+$M698+$N698+$O698+$P698+$Q698+$R698+IF(ISBLANK($E698),0,$F698*(1-VLOOKUP($E698,'INFO_Materials recyclability'!$I$6:$M$14,3,0)))</f>
        <v>0</v>
      </c>
      <c r="X698" s="62">
        <f>$G698+$H698+$I698+IF(ISBLANK($E698),0,$F698*VLOOKUP($E698,'INFO_Materials recyclability'!$I$6:$M$14,4,0))</f>
        <v>0</v>
      </c>
      <c r="Y698" s="62">
        <f>$J698+$K698+$L698+$M698+$N698+$O698+$P698+$Q698+$R698+IF(ISBLANK($E698),0,$F698*(1-VLOOKUP($E698,'INFO_Materials recyclability'!$I$6:$M$14,4,0)))</f>
        <v>0</v>
      </c>
      <c r="Z698" s="62">
        <f>$G698+$H698+$I698+$J698+IF(ISBLANK($E698),0,$F698*VLOOKUP($E698,'INFO_Materials recyclability'!$I$6:$M$14,5,0))</f>
        <v>0</v>
      </c>
      <c r="AA698" s="62">
        <f>$K698+$L698+$M698+$N698+$O698+$P698+$Q698+$R698+IF(ISBLANK($E698),0,$F698*(1-VLOOKUP($E698,'INFO_Materials recyclability'!$I$6:$M$14,5,0)))</f>
        <v>0</v>
      </c>
    </row>
    <row r="699" spans="2:27" x14ac:dyDescent="0.35">
      <c r="B699" s="5"/>
      <c r="C699" s="5"/>
      <c r="D699" s="26"/>
      <c r="E699" s="51"/>
      <c r="F699" s="53"/>
      <c r="G699" s="49"/>
      <c r="H699" s="49"/>
      <c r="I699" s="49"/>
      <c r="J699" s="49"/>
      <c r="K699" s="49"/>
      <c r="L699" s="49"/>
      <c r="M699" s="49"/>
      <c r="N699" s="49"/>
      <c r="O699" s="49"/>
      <c r="P699" s="56"/>
      <c r="Q699" s="70"/>
      <c r="R699" s="61"/>
      <c r="T699" s="62">
        <f>$G699+$H699+$L699+IF(ISBLANK($E699),0,$F699*VLOOKUP($E699,'INFO_Materials recyclability'!$I$6:$M$14,2,0))</f>
        <v>0</v>
      </c>
      <c r="U699" s="62">
        <f>$I699+$J699+$K699+$M699+$N699+$O699+$P699+$Q699+$R699+IF(ISBLANK($E699),0,$F699*(1-VLOOKUP($E699,'INFO_Materials recyclability'!$I$6:$M$14,2,0)))</f>
        <v>0</v>
      </c>
      <c r="V699" s="62">
        <f>$G699+$H699+$K699+IF(ISBLANK($E699),0,$F699*VLOOKUP($E699,'INFO_Materials recyclability'!$I$6:$M$14,3,0))</f>
        <v>0</v>
      </c>
      <c r="W699" s="62">
        <f>$I699+$J699+$L699+$M699+$N699+$O699+$P699+$Q699+$R699+IF(ISBLANK($E699),0,$F699*(1-VLOOKUP($E699,'INFO_Materials recyclability'!$I$6:$M$14,3,0)))</f>
        <v>0</v>
      </c>
      <c r="X699" s="62">
        <f>$G699+$H699+$I699+IF(ISBLANK($E699),0,$F699*VLOOKUP($E699,'INFO_Materials recyclability'!$I$6:$M$14,4,0))</f>
        <v>0</v>
      </c>
      <c r="Y699" s="62">
        <f>$J699+$K699+$L699+$M699+$N699+$O699+$P699+$Q699+$R699+IF(ISBLANK($E699),0,$F699*(1-VLOOKUP($E699,'INFO_Materials recyclability'!$I$6:$M$14,4,0)))</f>
        <v>0</v>
      </c>
      <c r="Z699" s="62">
        <f>$G699+$H699+$I699+$J699+IF(ISBLANK($E699),0,$F699*VLOOKUP($E699,'INFO_Materials recyclability'!$I$6:$M$14,5,0))</f>
        <v>0</v>
      </c>
      <c r="AA699" s="62">
        <f>$K699+$L699+$M699+$N699+$O699+$P699+$Q699+$R699+IF(ISBLANK($E699),0,$F699*(1-VLOOKUP($E699,'INFO_Materials recyclability'!$I$6:$M$14,5,0)))</f>
        <v>0</v>
      </c>
    </row>
    <row r="700" spans="2:27" x14ac:dyDescent="0.35">
      <c r="B700" s="5"/>
      <c r="C700" s="5"/>
      <c r="D700" s="26"/>
      <c r="E700" s="51"/>
      <c r="F700" s="53"/>
      <c r="G700" s="49"/>
      <c r="H700" s="49"/>
      <c r="I700" s="49"/>
      <c r="J700" s="49"/>
      <c r="K700" s="49"/>
      <c r="L700" s="49"/>
      <c r="M700" s="49"/>
      <c r="N700" s="49"/>
      <c r="O700" s="49"/>
      <c r="P700" s="56"/>
      <c r="Q700" s="70"/>
      <c r="R700" s="61"/>
      <c r="T700" s="62">
        <f>$G700+$H700+$L700+IF(ISBLANK($E700),0,$F700*VLOOKUP($E700,'INFO_Materials recyclability'!$I$6:$M$14,2,0))</f>
        <v>0</v>
      </c>
      <c r="U700" s="62">
        <f>$I700+$J700+$K700+$M700+$N700+$O700+$P700+$Q700+$R700+IF(ISBLANK($E700),0,$F700*(1-VLOOKUP($E700,'INFO_Materials recyclability'!$I$6:$M$14,2,0)))</f>
        <v>0</v>
      </c>
      <c r="V700" s="62">
        <f>$G700+$H700+$K700+IF(ISBLANK($E700),0,$F700*VLOOKUP($E700,'INFO_Materials recyclability'!$I$6:$M$14,3,0))</f>
        <v>0</v>
      </c>
      <c r="W700" s="62">
        <f>$I700+$J700+$L700+$M700+$N700+$O700+$P700+$Q700+$R700+IF(ISBLANK($E700),0,$F700*(1-VLOOKUP($E700,'INFO_Materials recyclability'!$I$6:$M$14,3,0)))</f>
        <v>0</v>
      </c>
      <c r="X700" s="62">
        <f>$G700+$H700+$I700+IF(ISBLANK($E700),0,$F700*VLOOKUP($E700,'INFO_Materials recyclability'!$I$6:$M$14,4,0))</f>
        <v>0</v>
      </c>
      <c r="Y700" s="62">
        <f>$J700+$K700+$L700+$M700+$N700+$O700+$P700+$Q700+$R700+IF(ISBLANK($E700),0,$F700*(1-VLOOKUP($E700,'INFO_Materials recyclability'!$I$6:$M$14,4,0)))</f>
        <v>0</v>
      </c>
      <c r="Z700" s="62">
        <f>$G700+$H700+$I700+$J700+IF(ISBLANK($E700),0,$F700*VLOOKUP($E700,'INFO_Materials recyclability'!$I$6:$M$14,5,0))</f>
        <v>0</v>
      </c>
      <c r="AA700" s="62">
        <f>$K700+$L700+$M700+$N700+$O700+$P700+$Q700+$R700+IF(ISBLANK($E700),0,$F700*(1-VLOOKUP($E700,'INFO_Materials recyclability'!$I$6:$M$14,5,0)))</f>
        <v>0</v>
      </c>
    </row>
    <row r="701" spans="2:27" x14ac:dyDescent="0.35">
      <c r="B701" s="5"/>
      <c r="C701" s="5"/>
      <c r="D701" s="26"/>
      <c r="E701" s="51"/>
      <c r="F701" s="53"/>
      <c r="G701" s="49"/>
      <c r="H701" s="49"/>
      <c r="I701" s="49"/>
      <c r="J701" s="49"/>
      <c r="K701" s="49"/>
      <c r="L701" s="49"/>
      <c r="M701" s="49"/>
      <c r="N701" s="49"/>
      <c r="O701" s="49"/>
      <c r="P701" s="56"/>
      <c r="Q701" s="70"/>
      <c r="R701" s="61"/>
      <c r="T701" s="62">
        <f>$G701+$H701+$L701+IF(ISBLANK($E701),0,$F701*VLOOKUP($E701,'INFO_Materials recyclability'!$I$6:$M$14,2,0))</f>
        <v>0</v>
      </c>
      <c r="U701" s="62">
        <f>$I701+$J701+$K701+$M701+$N701+$O701+$P701+$Q701+$R701+IF(ISBLANK($E701),0,$F701*(1-VLOOKUP($E701,'INFO_Materials recyclability'!$I$6:$M$14,2,0)))</f>
        <v>0</v>
      </c>
      <c r="V701" s="62">
        <f>$G701+$H701+$K701+IF(ISBLANK($E701),0,$F701*VLOOKUP($E701,'INFO_Materials recyclability'!$I$6:$M$14,3,0))</f>
        <v>0</v>
      </c>
      <c r="W701" s="62">
        <f>$I701+$J701+$L701+$M701+$N701+$O701+$P701+$Q701+$R701+IF(ISBLANK($E701),0,$F701*(1-VLOOKUP($E701,'INFO_Materials recyclability'!$I$6:$M$14,3,0)))</f>
        <v>0</v>
      </c>
      <c r="X701" s="62">
        <f>$G701+$H701+$I701+IF(ISBLANK($E701),0,$F701*VLOOKUP($E701,'INFO_Materials recyclability'!$I$6:$M$14,4,0))</f>
        <v>0</v>
      </c>
      <c r="Y701" s="62">
        <f>$J701+$K701+$L701+$M701+$N701+$O701+$P701+$Q701+$R701+IF(ISBLANK($E701),0,$F701*(1-VLOOKUP($E701,'INFO_Materials recyclability'!$I$6:$M$14,4,0)))</f>
        <v>0</v>
      </c>
      <c r="Z701" s="62">
        <f>$G701+$H701+$I701+$J701+IF(ISBLANK($E701),0,$F701*VLOOKUP($E701,'INFO_Materials recyclability'!$I$6:$M$14,5,0))</f>
        <v>0</v>
      </c>
      <c r="AA701" s="62">
        <f>$K701+$L701+$M701+$N701+$O701+$P701+$Q701+$R701+IF(ISBLANK($E701),0,$F701*(1-VLOOKUP($E701,'INFO_Materials recyclability'!$I$6:$M$14,5,0)))</f>
        <v>0</v>
      </c>
    </row>
    <row r="702" spans="2:27" x14ac:dyDescent="0.35">
      <c r="B702" s="5"/>
      <c r="C702" s="5"/>
      <c r="D702" s="26"/>
      <c r="E702" s="51"/>
      <c r="F702" s="53"/>
      <c r="G702" s="49"/>
      <c r="H702" s="49"/>
      <c r="I702" s="49"/>
      <c r="J702" s="49"/>
      <c r="K702" s="49"/>
      <c r="L702" s="49"/>
      <c r="M702" s="49"/>
      <c r="N702" s="49"/>
      <c r="O702" s="49"/>
      <c r="P702" s="56"/>
      <c r="Q702" s="70"/>
      <c r="R702" s="61"/>
      <c r="T702" s="62">
        <f>$G702+$H702+$L702+IF(ISBLANK($E702),0,$F702*VLOOKUP($E702,'INFO_Materials recyclability'!$I$6:$M$14,2,0))</f>
        <v>0</v>
      </c>
      <c r="U702" s="62">
        <f>$I702+$J702+$K702+$M702+$N702+$O702+$P702+$Q702+$R702+IF(ISBLANK($E702),0,$F702*(1-VLOOKUP($E702,'INFO_Materials recyclability'!$I$6:$M$14,2,0)))</f>
        <v>0</v>
      </c>
      <c r="V702" s="62">
        <f>$G702+$H702+$K702+IF(ISBLANK($E702),0,$F702*VLOOKUP($E702,'INFO_Materials recyclability'!$I$6:$M$14,3,0))</f>
        <v>0</v>
      </c>
      <c r="W702" s="62">
        <f>$I702+$J702+$L702+$M702+$N702+$O702+$P702+$Q702+$R702+IF(ISBLANK($E702),0,$F702*(1-VLOOKUP($E702,'INFO_Materials recyclability'!$I$6:$M$14,3,0)))</f>
        <v>0</v>
      </c>
      <c r="X702" s="62">
        <f>$G702+$H702+$I702+IF(ISBLANK($E702),0,$F702*VLOOKUP($E702,'INFO_Materials recyclability'!$I$6:$M$14,4,0))</f>
        <v>0</v>
      </c>
      <c r="Y702" s="62">
        <f>$J702+$K702+$L702+$M702+$N702+$O702+$P702+$Q702+$R702+IF(ISBLANK($E702),0,$F702*(1-VLOOKUP($E702,'INFO_Materials recyclability'!$I$6:$M$14,4,0)))</f>
        <v>0</v>
      </c>
      <c r="Z702" s="62">
        <f>$G702+$H702+$I702+$J702+IF(ISBLANK($E702),0,$F702*VLOOKUP($E702,'INFO_Materials recyclability'!$I$6:$M$14,5,0))</f>
        <v>0</v>
      </c>
      <c r="AA702" s="62">
        <f>$K702+$L702+$M702+$N702+$O702+$P702+$Q702+$R702+IF(ISBLANK($E702),0,$F702*(1-VLOOKUP($E702,'INFO_Materials recyclability'!$I$6:$M$14,5,0)))</f>
        <v>0</v>
      </c>
    </row>
    <row r="703" spans="2:27" x14ac:dyDescent="0.35">
      <c r="B703" s="5"/>
      <c r="C703" s="5"/>
      <c r="D703" s="26"/>
      <c r="E703" s="51"/>
      <c r="F703" s="53"/>
      <c r="G703" s="49"/>
      <c r="H703" s="49"/>
      <c r="I703" s="49"/>
      <c r="J703" s="49"/>
      <c r="K703" s="49"/>
      <c r="L703" s="49"/>
      <c r="M703" s="49"/>
      <c r="N703" s="49"/>
      <c r="O703" s="49"/>
      <c r="P703" s="56"/>
      <c r="Q703" s="70"/>
      <c r="R703" s="61"/>
      <c r="T703" s="62">
        <f>$G703+$H703+$L703+IF(ISBLANK($E703),0,$F703*VLOOKUP($E703,'INFO_Materials recyclability'!$I$6:$M$14,2,0))</f>
        <v>0</v>
      </c>
      <c r="U703" s="62">
        <f>$I703+$J703+$K703+$M703+$N703+$O703+$P703+$Q703+$R703+IF(ISBLANK($E703),0,$F703*(1-VLOOKUP($E703,'INFO_Materials recyclability'!$I$6:$M$14,2,0)))</f>
        <v>0</v>
      </c>
      <c r="V703" s="62">
        <f>$G703+$H703+$K703+IF(ISBLANK($E703),0,$F703*VLOOKUP($E703,'INFO_Materials recyclability'!$I$6:$M$14,3,0))</f>
        <v>0</v>
      </c>
      <c r="W703" s="62">
        <f>$I703+$J703+$L703+$M703+$N703+$O703+$P703+$Q703+$R703+IF(ISBLANK($E703),0,$F703*(1-VLOOKUP($E703,'INFO_Materials recyclability'!$I$6:$M$14,3,0)))</f>
        <v>0</v>
      </c>
      <c r="X703" s="62">
        <f>$G703+$H703+$I703+IF(ISBLANK($E703),0,$F703*VLOOKUP($E703,'INFO_Materials recyclability'!$I$6:$M$14,4,0))</f>
        <v>0</v>
      </c>
      <c r="Y703" s="62">
        <f>$J703+$K703+$L703+$M703+$N703+$O703+$P703+$Q703+$R703+IF(ISBLANK($E703),0,$F703*(1-VLOOKUP($E703,'INFO_Materials recyclability'!$I$6:$M$14,4,0)))</f>
        <v>0</v>
      </c>
      <c r="Z703" s="62">
        <f>$G703+$H703+$I703+$J703+IF(ISBLANK($E703),0,$F703*VLOOKUP($E703,'INFO_Materials recyclability'!$I$6:$M$14,5,0))</f>
        <v>0</v>
      </c>
      <c r="AA703" s="62">
        <f>$K703+$L703+$M703+$N703+$O703+$P703+$Q703+$R703+IF(ISBLANK($E703),0,$F703*(1-VLOOKUP($E703,'INFO_Materials recyclability'!$I$6:$M$14,5,0)))</f>
        <v>0</v>
      </c>
    </row>
    <row r="704" spans="2:27" x14ac:dyDescent="0.35">
      <c r="B704" s="5"/>
      <c r="C704" s="5"/>
      <c r="D704" s="26"/>
      <c r="E704" s="51"/>
      <c r="F704" s="53"/>
      <c r="G704" s="49"/>
      <c r="H704" s="49"/>
      <c r="I704" s="49"/>
      <c r="J704" s="49"/>
      <c r="K704" s="49"/>
      <c r="L704" s="49"/>
      <c r="M704" s="49"/>
      <c r="N704" s="49"/>
      <c r="O704" s="49"/>
      <c r="P704" s="56"/>
      <c r="Q704" s="70"/>
      <c r="R704" s="61"/>
      <c r="T704" s="62">
        <f>$G704+$H704+$L704+IF(ISBLANK($E704),0,$F704*VLOOKUP($E704,'INFO_Materials recyclability'!$I$6:$M$14,2,0))</f>
        <v>0</v>
      </c>
      <c r="U704" s="62">
        <f>$I704+$J704+$K704+$M704+$N704+$O704+$P704+$Q704+$R704+IF(ISBLANK($E704),0,$F704*(1-VLOOKUP($E704,'INFO_Materials recyclability'!$I$6:$M$14,2,0)))</f>
        <v>0</v>
      </c>
      <c r="V704" s="62">
        <f>$G704+$H704+$K704+IF(ISBLANK($E704),0,$F704*VLOOKUP($E704,'INFO_Materials recyclability'!$I$6:$M$14,3,0))</f>
        <v>0</v>
      </c>
      <c r="W704" s="62">
        <f>$I704+$J704+$L704+$M704+$N704+$O704+$P704+$Q704+$R704+IF(ISBLANK($E704),0,$F704*(1-VLOOKUP($E704,'INFO_Materials recyclability'!$I$6:$M$14,3,0)))</f>
        <v>0</v>
      </c>
      <c r="X704" s="62">
        <f>$G704+$H704+$I704+IF(ISBLANK($E704),0,$F704*VLOOKUP($E704,'INFO_Materials recyclability'!$I$6:$M$14,4,0))</f>
        <v>0</v>
      </c>
      <c r="Y704" s="62">
        <f>$J704+$K704+$L704+$M704+$N704+$O704+$P704+$Q704+$R704+IF(ISBLANK($E704),0,$F704*(1-VLOOKUP($E704,'INFO_Materials recyclability'!$I$6:$M$14,4,0)))</f>
        <v>0</v>
      </c>
      <c r="Z704" s="62">
        <f>$G704+$H704+$I704+$J704+IF(ISBLANK($E704),0,$F704*VLOOKUP($E704,'INFO_Materials recyclability'!$I$6:$M$14,5,0))</f>
        <v>0</v>
      </c>
      <c r="AA704" s="62">
        <f>$K704+$L704+$M704+$N704+$O704+$P704+$Q704+$R704+IF(ISBLANK($E704),0,$F704*(1-VLOOKUP($E704,'INFO_Materials recyclability'!$I$6:$M$14,5,0)))</f>
        <v>0</v>
      </c>
    </row>
    <row r="705" spans="2:27" x14ac:dyDescent="0.35">
      <c r="B705" s="5"/>
      <c r="C705" s="5"/>
      <c r="D705" s="26"/>
      <c r="E705" s="51"/>
      <c r="F705" s="53"/>
      <c r="G705" s="49"/>
      <c r="H705" s="49"/>
      <c r="I705" s="49"/>
      <c r="J705" s="49"/>
      <c r="K705" s="49"/>
      <c r="L705" s="49"/>
      <c r="M705" s="49"/>
      <c r="N705" s="49"/>
      <c r="O705" s="49"/>
      <c r="P705" s="56"/>
      <c r="Q705" s="70"/>
      <c r="R705" s="61"/>
      <c r="T705" s="62">
        <f>$G705+$H705+$L705+IF(ISBLANK($E705),0,$F705*VLOOKUP($E705,'INFO_Materials recyclability'!$I$6:$M$14,2,0))</f>
        <v>0</v>
      </c>
      <c r="U705" s="62">
        <f>$I705+$J705+$K705+$M705+$N705+$O705+$P705+$Q705+$R705+IF(ISBLANK($E705),0,$F705*(1-VLOOKUP($E705,'INFO_Materials recyclability'!$I$6:$M$14,2,0)))</f>
        <v>0</v>
      </c>
      <c r="V705" s="62">
        <f>$G705+$H705+$K705+IF(ISBLANK($E705),0,$F705*VLOOKUP($E705,'INFO_Materials recyclability'!$I$6:$M$14,3,0))</f>
        <v>0</v>
      </c>
      <c r="W705" s="62">
        <f>$I705+$J705+$L705+$M705+$N705+$O705+$P705+$Q705+$R705+IF(ISBLANK($E705),0,$F705*(1-VLOOKUP($E705,'INFO_Materials recyclability'!$I$6:$M$14,3,0)))</f>
        <v>0</v>
      </c>
      <c r="X705" s="62">
        <f>$G705+$H705+$I705+IF(ISBLANK($E705),0,$F705*VLOOKUP($E705,'INFO_Materials recyclability'!$I$6:$M$14,4,0))</f>
        <v>0</v>
      </c>
      <c r="Y705" s="62">
        <f>$J705+$K705+$L705+$M705+$N705+$O705+$P705+$Q705+$R705+IF(ISBLANK($E705),0,$F705*(1-VLOOKUP($E705,'INFO_Materials recyclability'!$I$6:$M$14,4,0)))</f>
        <v>0</v>
      </c>
      <c r="Z705" s="62">
        <f>$G705+$H705+$I705+$J705+IF(ISBLANK($E705),0,$F705*VLOOKUP($E705,'INFO_Materials recyclability'!$I$6:$M$14,5,0))</f>
        <v>0</v>
      </c>
      <c r="AA705" s="62">
        <f>$K705+$L705+$M705+$N705+$O705+$P705+$Q705+$R705+IF(ISBLANK($E705),0,$F705*(1-VLOOKUP($E705,'INFO_Materials recyclability'!$I$6:$M$14,5,0)))</f>
        <v>0</v>
      </c>
    </row>
    <row r="706" spans="2:27" x14ac:dyDescent="0.35">
      <c r="B706" s="5"/>
      <c r="C706" s="5"/>
      <c r="D706" s="26"/>
      <c r="E706" s="51"/>
      <c r="F706" s="53"/>
      <c r="G706" s="49"/>
      <c r="H706" s="49"/>
      <c r="I706" s="49"/>
      <c r="J706" s="49"/>
      <c r="K706" s="49"/>
      <c r="L706" s="49"/>
      <c r="M706" s="49"/>
      <c r="N706" s="49"/>
      <c r="O706" s="49"/>
      <c r="P706" s="56"/>
      <c r="Q706" s="70"/>
      <c r="R706" s="61"/>
      <c r="T706" s="62">
        <f>$G706+$H706+$L706+IF(ISBLANK($E706),0,$F706*VLOOKUP($E706,'INFO_Materials recyclability'!$I$6:$M$14,2,0))</f>
        <v>0</v>
      </c>
      <c r="U706" s="62">
        <f>$I706+$J706+$K706+$M706+$N706+$O706+$P706+$Q706+$R706+IF(ISBLANK($E706),0,$F706*(1-VLOOKUP($E706,'INFO_Materials recyclability'!$I$6:$M$14,2,0)))</f>
        <v>0</v>
      </c>
      <c r="V706" s="62">
        <f>$G706+$H706+$K706+IF(ISBLANK($E706),0,$F706*VLOOKUP($E706,'INFO_Materials recyclability'!$I$6:$M$14,3,0))</f>
        <v>0</v>
      </c>
      <c r="W706" s="62">
        <f>$I706+$J706+$L706+$M706+$N706+$O706+$P706+$Q706+$R706+IF(ISBLANK($E706),0,$F706*(1-VLOOKUP($E706,'INFO_Materials recyclability'!$I$6:$M$14,3,0)))</f>
        <v>0</v>
      </c>
      <c r="X706" s="62">
        <f>$G706+$H706+$I706+IF(ISBLANK($E706),0,$F706*VLOOKUP($E706,'INFO_Materials recyclability'!$I$6:$M$14,4,0))</f>
        <v>0</v>
      </c>
      <c r="Y706" s="62">
        <f>$J706+$K706+$L706+$M706+$N706+$O706+$P706+$Q706+$R706+IF(ISBLANK($E706),0,$F706*(1-VLOOKUP($E706,'INFO_Materials recyclability'!$I$6:$M$14,4,0)))</f>
        <v>0</v>
      </c>
      <c r="Z706" s="62">
        <f>$G706+$H706+$I706+$J706+IF(ISBLANK($E706),0,$F706*VLOOKUP($E706,'INFO_Materials recyclability'!$I$6:$M$14,5,0))</f>
        <v>0</v>
      </c>
      <c r="AA706" s="62">
        <f>$K706+$L706+$M706+$N706+$O706+$P706+$Q706+$R706+IF(ISBLANK($E706),0,$F706*(1-VLOOKUP($E706,'INFO_Materials recyclability'!$I$6:$M$14,5,0)))</f>
        <v>0</v>
      </c>
    </row>
    <row r="707" spans="2:27" x14ac:dyDescent="0.35">
      <c r="B707" s="5"/>
      <c r="C707" s="5"/>
      <c r="D707" s="26"/>
      <c r="E707" s="51"/>
      <c r="F707" s="53"/>
      <c r="G707" s="49"/>
      <c r="H707" s="49"/>
      <c r="I707" s="49"/>
      <c r="J707" s="49"/>
      <c r="K707" s="49"/>
      <c r="L707" s="49"/>
      <c r="M707" s="49"/>
      <c r="N707" s="49"/>
      <c r="O707" s="49"/>
      <c r="P707" s="56"/>
      <c r="Q707" s="70"/>
      <c r="R707" s="61"/>
      <c r="T707" s="62">
        <f>$G707+$H707+$L707+IF(ISBLANK($E707),0,$F707*VLOOKUP($E707,'INFO_Materials recyclability'!$I$6:$M$14,2,0))</f>
        <v>0</v>
      </c>
      <c r="U707" s="62">
        <f>$I707+$J707+$K707+$M707+$N707+$O707+$P707+$Q707+$R707+IF(ISBLANK($E707),0,$F707*(1-VLOOKUP($E707,'INFO_Materials recyclability'!$I$6:$M$14,2,0)))</f>
        <v>0</v>
      </c>
      <c r="V707" s="62">
        <f>$G707+$H707+$K707+IF(ISBLANK($E707),0,$F707*VLOOKUP($E707,'INFO_Materials recyclability'!$I$6:$M$14,3,0))</f>
        <v>0</v>
      </c>
      <c r="W707" s="62">
        <f>$I707+$J707+$L707+$M707+$N707+$O707+$P707+$Q707+$R707+IF(ISBLANK($E707),0,$F707*(1-VLOOKUP($E707,'INFO_Materials recyclability'!$I$6:$M$14,3,0)))</f>
        <v>0</v>
      </c>
      <c r="X707" s="62">
        <f>$G707+$H707+$I707+IF(ISBLANK($E707),0,$F707*VLOOKUP($E707,'INFO_Materials recyclability'!$I$6:$M$14,4,0))</f>
        <v>0</v>
      </c>
      <c r="Y707" s="62">
        <f>$J707+$K707+$L707+$M707+$N707+$O707+$P707+$Q707+$R707+IF(ISBLANK($E707),0,$F707*(1-VLOOKUP($E707,'INFO_Materials recyclability'!$I$6:$M$14,4,0)))</f>
        <v>0</v>
      </c>
      <c r="Z707" s="62">
        <f>$G707+$H707+$I707+$J707+IF(ISBLANK($E707),0,$F707*VLOOKUP($E707,'INFO_Materials recyclability'!$I$6:$M$14,5,0))</f>
        <v>0</v>
      </c>
      <c r="AA707" s="62">
        <f>$K707+$L707+$M707+$N707+$O707+$P707+$Q707+$R707+IF(ISBLANK($E707),0,$F707*(1-VLOOKUP($E707,'INFO_Materials recyclability'!$I$6:$M$14,5,0)))</f>
        <v>0</v>
      </c>
    </row>
    <row r="708" spans="2:27" x14ac:dyDescent="0.35">
      <c r="B708" s="5"/>
      <c r="C708" s="5"/>
      <c r="D708" s="26"/>
      <c r="E708" s="51"/>
      <c r="F708" s="53"/>
      <c r="G708" s="49"/>
      <c r="H708" s="49"/>
      <c r="I708" s="49"/>
      <c r="J708" s="49"/>
      <c r="K708" s="49"/>
      <c r="L708" s="49"/>
      <c r="M708" s="49"/>
      <c r="N708" s="49"/>
      <c r="O708" s="49"/>
      <c r="P708" s="56"/>
      <c r="Q708" s="70"/>
      <c r="R708" s="61"/>
      <c r="T708" s="62">
        <f>$G708+$H708+$L708+IF(ISBLANK($E708),0,$F708*VLOOKUP($E708,'INFO_Materials recyclability'!$I$6:$M$14,2,0))</f>
        <v>0</v>
      </c>
      <c r="U708" s="62">
        <f>$I708+$J708+$K708+$M708+$N708+$O708+$P708+$Q708+$R708+IF(ISBLANK($E708),0,$F708*(1-VLOOKUP($E708,'INFO_Materials recyclability'!$I$6:$M$14,2,0)))</f>
        <v>0</v>
      </c>
      <c r="V708" s="62">
        <f>$G708+$H708+$K708+IF(ISBLANK($E708),0,$F708*VLOOKUP($E708,'INFO_Materials recyclability'!$I$6:$M$14,3,0))</f>
        <v>0</v>
      </c>
      <c r="W708" s="62">
        <f>$I708+$J708+$L708+$M708+$N708+$O708+$P708+$Q708+$R708+IF(ISBLANK($E708),0,$F708*(1-VLOOKUP($E708,'INFO_Materials recyclability'!$I$6:$M$14,3,0)))</f>
        <v>0</v>
      </c>
      <c r="X708" s="62">
        <f>$G708+$H708+$I708+IF(ISBLANK($E708),0,$F708*VLOOKUP($E708,'INFO_Materials recyclability'!$I$6:$M$14,4,0))</f>
        <v>0</v>
      </c>
      <c r="Y708" s="62">
        <f>$J708+$K708+$L708+$M708+$N708+$O708+$P708+$Q708+$R708+IF(ISBLANK($E708),0,$F708*(1-VLOOKUP($E708,'INFO_Materials recyclability'!$I$6:$M$14,4,0)))</f>
        <v>0</v>
      </c>
      <c r="Z708" s="62">
        <f>$G708+$H708+$I708+$J708+IF(ISBLANK($E708),0,$F708*VLOOKUP($E708,'INFO_Materials recyclability'!$I$6:$M$14,5,0))</f>
        <v>0</v>
      </c>
      <c r="AA708" s="62">
        <f>$K708+$L708+$M708+$N708+$O708+$P708+$Q708+$R708+IF(ISBLANK($E708),0,$F708*(1-VLOOKUP($E708,'INFO_Materials recyclability'!$I$6:$M$14,5,0)))</f>
        <v>0</v>
      </c>
    </row>
    <row r="709" spans="2:27" x14ac:dyDescent="0.35">
      <c r="B709" s="5"/>
      <c r="C709" s="5"/>
      <c r="D709" s="26"/>
      <c r="E709" s="51"/>
      <c r="F709" s="53"/>
      <c r="G709" s="49"/>
      <c r="H709" s="49"/>
      <c r="I709" s="49"/>
      <c r="J709" s="49"/>
      <c r="K709" s="49"/>
      <c r="L709" s="49"/>
      <c r="M709" s="49"/>
      <c r="N709" s="49"/>
      <c r="O709" s="49"/>
      <c r="P709" s="56"/>
      <c r="Q709" s="70"/>
      <c r="R709" s="61"/>
      <c r="T709" s="62">
        <f>$G709+$H709+$L709+IF(ISBLANK($E709),0,$F709*VLOOKUP($E709,'INFO_Materials recyclability'!$I$6:$M$14,2,0))</f>
        <v>0</v>
      </c>
      <c r="U709" s="62">
        <f>$I709+$J709+$K709+$M709+$N709+$O709+$P709+$Q709+$R709+IF(ISBLANK($E709),0,$F709*(1-VLOOKUP($E709,'INFO_Materials recyclability'!$I$6:$M$14,2,0)))</f>
        <v>0</v>
      </c>
      <c r="V709" s="62">
        <f>$G709+$H709+$K709+IF(ISBLANK($E709),0,$F709*VLOOKUP($E709,'INFO_Materials recyclability'!$I$6:$M$14,3,0))</f>
        <v>0</v>
      </c>
      <c r="W709" s="62">
        <f>$I709+$J709+$L709+$M709+$N709+$O709+$P709+$Q709+$R709+IF(ISBLANK($E709),0,$F709*(1-VLOOKUP($E709,'INFO_Materials recyclability'!$I$6:$M$14,3,0)))</f>
        <v>0</v>
      </c>
      <c r="X709" s="62">
        <f>$G709+$H709+$I709+IF(ISBLANK($E709),0,$F709*VLOOKUP($E709,'INFO_Materials recyclability'!$I$6:$M$14,4,0))</f>
        <v>0</v>
      </c>
      <c r="Y709" s="62">
        <f>$J709+$K709+$L709+$M709+$N709+$O709+$P709+$Q709+$R709+IF(ISBLANK($E709),0,$F709*(1-VLOOKUP($E709,'INFO_Materials recyclability'!$I$6:$M$14,4,0)))</f>
        <v>0</v>
      </c>
      <c r="Z709" s="62">
        <f>$G709+$H709+$I709+$J709+IF(ISBLANK($E709),0,$F709*VLOOKUP($E709,'INFO_Materials recyclability'!$I$6:$M$14,5,0))</f>
        <v>0</v>
      </c>
      <c r="AA709" s="62">
        <f>$K709+$L709+$M709+$N709+$O709+$P709+$Q709+$R709+IF(ISBLANK($E709),0,$F709*(1-VLOOKUP($E709,'INFO_Materials recyclability'!$I$6:$M$14,5,0)))</f>
        <v>0</v>
      </c>
    </row>
    <row r="710" spans="2:27" x14ac:dyDescent="0.35">
      <c r="B710" s="5"/>
      <c r="C710" s="5"/>
      <c r="D710" s="26"/>
      <c r="E710" s="51"/>
      <c r="F710" s="53"/>
      <c r="G710" s="49"/>
      <c r="H710" s="49"/>
      <c r="I710" s="49"/>
      <c r="J710" s="49"/>
      <c r="K710" s="49"/>
      <c r="L710" s="49"/>
      <c r="M710" s="49"/>
      <c r="N710" s="49"/>
      <c r="O710" s="49"/>
      <c r="P710" s="56"/>
      <c r="Q710" s="70"/>
      <c r="R710" s="61"/>
      <c r="T710" s="62">
        <f>$G710+$H710+$L710+IF(ISBLANK($E710),0,$F710*VLOOKUP($E710,'INFO_Materials recyclability'!$I$6:$M$14,2,0))</f>
        <v>0</v>
      </c>
      <c r="U710" s="62">
        <f>$I710+$J710+$K710+$M710+$N710+$O710+$P710+$Q710+$R710+IF(ISBLANK($E710),0,$F710*(1-VLOOKUP($E710,'INFO_Materials recyclability'!$I$6:$M$14,2,0)))</f>
        <v>0</v>
      </c>
      <c r="V710" s="62">
        <f>$G710+$H710+$K710+IF(ISBLANK($E710),0,$F710*VLOOKUP($E710,'INFO_Materials recyclability'!$I$6:$M$14,3,0))</f>
        <v>0</v>
      </c>
      <c r="W710" s="62">
        <f>$I710+$J710+$L710+$M710+$N710+$O710+$P710+$Q710+$R710+IF(ISBLANK($E710),0,$F710*(1-VLOOKUP($E710,'INFO_Materials recyclability'!$I$6:$M$14,3,0)))</f>
        <v>0</v>
      </c>
      <c r="X710" s="62">
        <f>$G710+$H710+$I710+IF(ISBLANK($E710),0,$F710*VLOOKUP($E710,'INFO_Materials recyclability'!$I$6:$M$14,4,0))</f>
        <v>0</v>
      </c>
      <c r="Y710" s="62">
        <f>$J710+$K710+$L710+$M710+$N710+$O710+$P710+$Q710+$R710+IF(ISBLANK($E710),0,$F710*(1-VLOOKUP($E710,'INFO_Materials recyclability'!$I$6:$M$14,4,0)))</f>
        <v>0</v>
      </c>
      <c r="Z710" s="62">
        <f>$G710+$H710+$I710+$J710+IF(ISBLANK($E710),0,$F710*VLOOKUP($E710,'INFO_Materials recyclability'!$I$6:$M$14,5,0))</f>
        <v>0</v>
      </c>
      <c r="AA710" s="62">
        <f>$K710+$L710+$M710+$N710+$O710+$P710+$Q710+$R710+IF(ISBLANK($E710),0,$F710*(1-VLOOKUP($E710,'INFO_Materials recyclability'!$I$6:$M$14,5,0)))</f>
        <v>0</v>
      </c>
    </row>
    <row r="711" spans="2:27" x14ac:dyDescent="0.35">
      <c r="B711" s="5"/>
      <c r="C711" s="5"/>
      <c r="D711" s="26"/>
      <c r="E711" s="51"/>
      <c r="F711" s="53"/>
      <c r="G711" s="49"/>
      <c r="H711" s="49"/>
      <c r="I711" s="49"/>
      <c r="J711" s="49"/>
      <c r="K711" s="49"/>
      <c r="L711" s="49"/>
      <c r="M711" s="49"/>
      <c r="N711" s="49"/>
      <c r="O711" s="49"/>
      <c r="P711" s="56"/>
      <c r="Q711" s="70"/>
      <c r="R711" s="61"/>
      <c r="T711" s="62">
        <f>$G711+$H711+$L711+IF(ISBLANK($E711),0,$F711*VLOOKUP($E711,'INFO_Materials recyclability'!$I$6:$M$14,2,0))</f>
        <v>0</v>
      </c>
      <c r="U711" s="62">
        <f>$I711+$J711+$K711+$M711+$N711+$O711+$P711+$Q711+$R711+IF(ISBLANK($E711),0,$F711*(1-VLOOKUP($E711,'INFO_Materials recyclability'!$I$6:$M$14,2,0)))</f>
        <v>0</v>
      </c>
      <c r="V711" s="62">
        <f>$G711+$H711+$K711+IF(ISBLANK($E711),0,$F711*VLOOKUP($E711,'INFO_Materials recyclability'!$I$6:$M$14,3,0))</f>
        <v>0</v>
      </c>
      <c r="W711" s="62">
        <f>$I711+$J711+$L711+$M711+$N711+$O711+$P711+$Q711+$R711+IF(ISBLANK($E711),0,$F711*(1-VLOOKUP($E711,'INFO_Materials recyclability'!$I$6:$M$14,3,0)))</f>
        <v>0</v>
      </c>
      <c r="X711" s="62">
        <f>$G711+$H711+$I711+IF(ISBLANK($E711),0,$F711*VLOOKUP($E711,'INFO_Materials recyclability'!$I$6:$M$14,4,0))</f>
        <v>0</v>
      </c>
      <c r="Y711" s="62">
        <f>$J711+$K711+$L711+$M711+$N711+$O711+$P711+$Q711+$R711+IF(ISBLANK($E711),0,$F711*(1-VLOOKUP($E711,'INFO_Materials recyclability'!$I$6:$M$14,4,0)))</f>
        <v>0</v>
      </c>
      <c r="Z711" s="62">
        <f>$G711+$H711+$I711+$J711+IF(ISBLANK($E711),0,$F711*VLOOKUP($E711,'INFO_Materials recyclability'!$I$6:$M$14,5,0))</f>
        <v>0</v>
      </c>
      <c r="AA711" s="62">
        <f>$K711+$L711+$M711+$N711+$O711+$P711+$Q711+$R711+IF(ISBLANK($E711),0,$F711*(1-VLOOKUP($E711,'INFO_Materials recyclability'!$I$6:$M$14,5,0)))</f>
        <v>0</v>
      </c>
    </row>
    <row r="712" spans="2:27" x14ac:dyDescent="0.35">
      <c r="B712" s="5"/>
      <c r="C712" s="5"/>
      <c r="D712" s="26"/>
      <c r="E712" s="51"/>
      <c r="F712" s="53"/>
      <c r="G712" s="49"/>
      <c r="H712" s="49"/>
      <c r="I712" s="49"/>
      <c r="J712" s="49"/>
      <c r="K712" s="49"/>
      <c r="L712" s="49"/>
      <c r="M712" s="49"/>
      <c r="N712" s="49"/>
      <c r="O712" s="49"/>
      <c r="P712" s="56"/>
      <c r="Q712" s="70"/>
      <c r="R712" s="61"/>
      <c r="T712" s="62">
        <f>$G712+$H712+$L712+IF(ISBLANK($E712),0,$F712*VLOOKUP($E712,'INFO_Materials recyclability'!$I$6:$M$14,2,0))</f>
        <v>0</v>
      </c>
      <c r="U712" s="62">
        <f>$I712+$J712+$K712+$M712+$N712+$O712+$P712+$Q712+$R712+IF(ISBLANK($E712),0,$F712*(1-VLOOKUP($E712,'INFO_Materials recyclability'!$I$6:$M$14,2,0)))</f>
        <v>0</v>
      </c>
      <c r="V712" s="62">
        <f>$G712+$H712+$K712+IF(ISBLANK($E712),0,$F712*VLOOKUP($E712,'INFO_Materials recyclability'!$I$6:$M$14,3,0))</f>
        <v>0</v>
      </c>
      <c r="W712" s="62">
        <f>$I712+$J712+$L712+$M712+$N712+$O712+$P712+$Q712+$R712+IF(ISBLANK($E712),0,$F712*(1-VLOOKUP($E712,'INFO_Materials recyclability'!$I$6:$M$14,3,0)))</f>
        <v>0</v>
      </c>
      <c r="X712" s="62">
        <f>$G712+$H712+$I712+IF(ISBLANK($E712),0,$F712*VLOOKUP($E712,'INFO_Materials recyclability'!$I$6:$M$14,4,0))</f>
        <v>0</v>
      </c>
      <c r="Y712" s="62">
        <f>$J712+$K712+$L712+$M712+$N712+$O712+$P712+$Q712+$R712+IF(ISBLANK($E712),0,$F712*(1-VLOOKUP($E712,'INFO_Materials recyclability'!$I$6:$M$14,4,0)))</f>
        <v>0</v>
      </c>
      <c r="Z712" s="62">
        <f>$G712+$H712+$I712+$J712+IF(ISBLANK($E712),0,$F712*VLOOKUP($E712,'INFO_Materials recyclability'!$I$6:$M$14,5,0))</f>
        <v>0</v>
      </c>
      <c r="AA712" s="62">
        <f>$K712+$L712+$M712+$N712+$O712+$P712+$Q712+$R712+IF(ISBLANK($E712),0,$F712*(1-VLOOKUP($E712,'INFO_Materials recyclability'!$I$6:$M$14,5,0)))</f>
        <v>0</v>
      </c>
    </row>
    <row r="713" spans="2:27" x14ac:dyDescent="0.35">
      <c r="B713" s="5"/>
      <c r="C713" s="5"/>
      <c r="D713" s="26"/>
      <c r="E713" s="51"/>
      <c r="F713" s="53"/>
      <c r="G713" s="49"/>
      <c r="H713" s="49"/>
      <c r="I713" s="49"/>
      <c r="J713" s="49"/>
      <c r="K713" s="49"/>
      <c r="L713" s="49"/>
      <c r="M713" s="49"/>
      <c r="N713" s="49"/>
      <c r="O713" s="49"/>
      <c r="P713" s="56"/>
      <c r="Q713" s="70"/>
      <c r="R713" s="61"/>
      <c r="T713" s="62">
        <f>$G713+$H713+$L713+IF(ISBLANK($E713),0,$F713*VLOOKUP($E713,'INFO_Materials recyclability'!$I$6:$M$14,2,0))</f>
        <v>0</v>
      </c>
      <c r="U713" s="62">
        <f>$I713+$J713+$K713+$M713+$N713+$O713+$P713+$Q713+$R713+IF(ISBLANK($E713),0,$F713*(1-VLOOKUP($E713,'INFO_Materials recyclability'!$I$6:$M$14,2,0)))</f>
        <v>0</v>
      </c>
      <c r="V713" s="62">
        <f>$G713+$H713+$K713+IF(ISBLANK($E713),0,$F713*VLOOKUP($E713,'INFO_Materials recyclability'!$I$6:$M$14,3,0))</f>
        <v>0</v>
      </c>
      <c r="W713" s="62">
        <f>$I713+$J713+$L713+$M713+$N713+$O713+$P713+$Q713+$R713+IF(ISBLANK($E713),0,$F713*(1-VLOOKUP($E713,'INFO_Materials recyclability'!$I$6:$M$14,3,0)))</f>
        <v>0</v>
      </c>
      <c r="X713" s="62">
        <f>$G713+$H713+$I713+IF(ISBLANK($E713),0,$F713*VLOOKUP($E713,'INFO_Materials recyclability'!$I$6:$M$14,4,0))</f>
        <v>0</v>
      </c>
      <c r="Y713" s="62">
        <f>$J713+$K713+$L713+$M713+$N713+$O713+$P713+$Q713+$R713+IF(ISBLANK($E713),0,$F713*(1-VLOOKUP($E713,'INFO_Materials recyclability'!$I$6:$M$14,4,0)))</f>
        <v>0</v>
      </c>
      <c r="Z713" s="62">
        <f>$G713+$H713+$I713+$J713+IF(ISBLANK($E713),0,$F713*VLOOKUP($E713,'INFO_Materials recyclability'!$I$6:$M$14,5,0))</f>
        <v>0</v>
      </c>
      <c r="AA713" s="62">
        <f>$K713+$L713+$M713+$N713+$O713+$P713+$Q713+$R713+IF(ISBLANK($E713),0,$F713*(1-VLOOKUP($E713,'INFO_Materials recyclability'!$I$6:$M$14,5,0)))</f>
        <v>0</v>
      </c>
    </row>
    <row r="714" spans="2:27" x14ac:dyDescent="0.35">
      <c r="B714" s="5"/>
      <c r="C714" s="5"/>
      <c r="D714" s="26"/>
      <c r="E714" s="51"/>
      <c r="F714" s="53"/>
      <c r="G714" s="49"/>
      <c r="H714" s="49"/>
      <c r="I714" s="49"/>
      <c r="J714" s="49"/>
      <c r="K714" s="49"/>
      <c r="L714" s="49"/>
      <c r="M714" s="49"/>
      <c r="N714" s="49"/>
      <c r="O714" s="49"/>
      <c r="P714" s="56"/>
      <c r="Q714" s="70"/>
      <c r="R714" s="61"/>
      <c r="T714" s="62">
        <f>$G714+$H714+$L714+IF(ISBLANK($E714),0,$F714*VLOOKUP($E714,'INFO_Materials recyclability'!$I$6:$M$14,2,0))</f>
        <v>0</v>
      </c>
      <c r="U714" s="62">
        <f>$I714+$J714+$K714+$M714+$N714+$O714+$P714+$Q714+$R714+IF(ISBLANK($E714),0,$F714*(1-VLOOKUP($E714,'INFO_Materials recyclability'!$I$6:$M$14,2,0)))</f>
        <v>0</v>
      </c>
      <c r="V714" s="62">
        <f>$G714+$H714+$K714+IF(ISBLANK($E714),0,$F714*VLOOKUP($E714,'INFO_Materials recyclability'!$I$6:$M$14,3,0))</f>
        <v>0</v>
      </c>
      <c r="W714" s="62">
        <f>$I714+$J714+$L714+$M714+$N714+$O714+$P714+$Q714+$R714+IF(ISBLANK($E714),0,$F714*(1-VLOOKUP($E714,'INFO_Materials recyclability'!$I$6:$M$14,3,0)))</f>
        <v>0</v>
      </c>
      <c r="X714" s="62">
        <f>$G714+$H714+$I714+IF(ISBLANK($E714),0,$F714*VLOOKUP($E714,'INFO_Materials recyclability'!$I$6:$M$14,4,0))</f>
        <v>0</v>
      </c>
      <c r="Y714" s="62">
        <f>$J714+$K714+$L714+$M714+$N714+$O714+$P714+$Q714+$R714+IF(ISBLANK($E714),0,$F714*(1-VLOOKUP($E714,'INFO_Materials recyclability'!$I$6:$M$14,4,0)))</f>
        <v>0</v>
      </c>
      <c r="Z714" s="62">
        <f>$G714+$H714+$I714+$J714+IF(ISBLANK($E714),0,$F714*VLOOKUP($E714,'INFO_Materials recyclability'!$I$6:$M$14,5,0))</f>
        <v>0</v>
      </c>
      <c r="AA714" s="62">
        <f>$K714+$L714+$M714+$N714+$O714+$P714+$Q714+$R714+IF(ISBLANK($E714),0,$F714*(1-VLOOKUP($E714,'INFO_Materials recyclability'!$I$6:$M$14,5,0)))</f>
        <v>0</v>
      </c>
    </row>
    <row r="715" spans="2:27" x14ac:dyDescent="0.35">
      <c r="B715" s="5"/>
      <c r="C715" s="5"/>
      <c r="D715" s="26"/>
      <c r="E715" s="51"/>
      <c r="F715" s="53"/>
      <c r="G715" s="49"/>
      <c r="H715" s="49"/>
      <c r="I715" s="49"/>
      <c r="J715" s="49"/>
      <c r="K715" s="49"/>
      <c r="L715" s="49"/>
      <c r="M715" s="49"/>
      <c r="N715" s="49"/>
      <c r="O715" s="49"/>
      <c r="P715" s="56"/>
      <c r="Q715" s="70"/>
      <c r="R715" s="61"/>
      <c r="T715" s="62">
        <f>$G715+$H715+$L715+IF(ISBLANK($E715),0,$F715*VLOOKUP($E715,'INFO_Materials recyclability'!$I$6:$M$14,2,0))</f>
        <v>0</v>
      </c>
      <c r="U715" s="62">
        <f>$I715+$J715+$K715+$M715+$N715+$O715+$P715+$Q715+$R715+IF(ISBLANK($E715),0,$F715*(1-VLOOKUP($E715,'INFO_Materials recyclability'!$I$6:$M$14,2,0)))</f>
        <v>0</v>
      </c>
      <c r="V715" s="62">
        <f>$G715+$H715+$K715+IF(ISBLANK($E715),0,$F715*VLOOKUP($E715,'INFO_Materials recyclability'!$I$6:$M$14,3,0))</f>
        <v>0</v>
      </c>
      <c r="W715" s="62">
        <f>$I715+$J715+$L715+$M715+$N715+$O715+$P715+$Q715+$R715+IF(ISBLANK($E715),0,$F715*(1-VLOOKUP($E715,'INFO_Materials recyclability'!$I$6:$M$14,3,0)))</f>
        <v>0</v>
      </c>
      <c r="X715" s="62">
        <f>$G715+$H715+$I715+IF(ISBLANK($E715),0,$F715*VLOOKUP($E715,'INFO_Materials recyclability'!$I$6:$M$14,4,0))</f>
        <v>0</v>
      </c>
      <c r="Y715" s="62">
        <f>$J715+$K715+$L715+$M715+$N715+$O715+$P715+$Q715+$R715+IF(ISBLANK($E715),0,$F715*(1-VLOOKUP($E715,'INFO_Materials recyclability'!$I$6:$M$14,4,0)))</f>
        <v>0</v>
      </c>
      <c r="Z715" s="62">
        <f>$G715+$H715+$I715+$J715+IF(ISBLANK($E715),0,$F715*VLOOKUP($E715,'INFO_Materials recyclability'!$I$6:$M$14,5,0))</f>
        <v>0</v>
      </c>
      <c r="AA715" s="62">
        <f>$K715+$L715+$M715+$N715+$O715+$P715+$Q715+$R715+IF(ISBLANK($E715),0,$F715*(1-VLOOKUP($E715,'INFO_Materials recyclability'!$I$6:$M$14,5,0)))</f>
        <v>0</v>
      </c>
    </row>
    <row r="716" spans="2:27" x14ac:dyDescent="0.35">
      <c r="B716" s="5"/>
      <c r="C716" s="5"/>
      <c r="D716" s="26"/>
      <c r="E716" s="51"/>
      <c r="F716" s="53"/>
      <c r="G716" s="49"/>
      <c r="H716" s="49"/>
      <c r="I716" s="49"/>
      <c r="J716" s="49"/>
      <c r="K716" s="49"/>
      <c r="L716" s="49"/>
      <c r="M716" s="49"/>
      <c r="N716" s="49"/>
      <c r="O716" s="49"/>
      <c r="P716" s="56"/>
      <c r="Q716" s="70"/>
      <c r="R716" s="61"/>
      <c r="T716" s="62">
        <f>$G716+$H716+$L716+IF(ISBLANK($E716),0,$F716*VLOOKUP($E716,'INFO_Materials recyclability'!$I$6:$M$14,2,0))</f>
        <v>0</v>
      </c>
      <c r="U716" s="62">
        <f>$I716+$J716+$K716+$M716+$N716+$O716+$P716+$Q716+$R716+IF(ISBLANK($E716),0,$F716*(1-VLOOKUP($E716,'INFO_Materials recyclability'!$I$6:$M$14,2,0)))</f>
        <v>0</v>
      </c>
      <c r="V716" s="62">
        <f>$G716+$H716+$K716+IF(ISBLANK($E716),0,$F716*VLOOKUP($E716,'INFO_Materials recyclability'!$I$6:$M$14,3,0))</f>
        <v>0</v>
      </c>
      <c r="W716" s="62">
        <f>$I716+$J716+$L716+$M716+$N716+$O716+$P716+$Q716+$R716+IF(ISBLANK($E716),0,$F716*(1-VLOOKUP($E716,'INFO_Materials recyclability'!$I$6:$M$14,3,0)))</f>
        <v>0</v>
      </c>
      <c r="X716" s="62">
        <f>$G716+$H716+$I716+IF(ISBLANK($E716),0,$F716*VLOOKUP($E716,'INFO_Materials recyclability'!$I$6:$M$14,4,0))</f>
        <v>0</v>
      </c>
      <c r="Y716" s="62">
        <f>$J716+$K716+$L716+$M716+$N716+$O716+$P716+$Q716+$R716+IF(ISBLANK($E716),0,$F716*(1-VLOOKUP($E716,'INFO_Materials recyclability'!$I$6:$M$14,4,0)))</f>
        <v>0</v>
      </c>
      <c r="Z716" s="62">
        <f>$G716+$H716+$I716+$J716+IF(ISBLANK($E716),0,$F716*VLOOKUP($E716,'INFO_Materials recyclability'!$I$6:$M$14,5,0))</f>
        <v>0</v>
      </c>
      <c r="AA716" s="62">
        <f>$K716+$L716+$M716+$N716+$O716+$P716+$Q716+$R716+IF(ISBLANK($E716),0,$F716*(1-VLOOKUP($E716,'INFO_Materials recyclability'!$I$6:$M$14,5,0)))</f>
        <v>0</v>
      </c>
    </row>
    <row r="717" spans="2:27" x14ac:dyDescent="0.35">
      <c r="B717" s="5"/>
      <c r="C717" s="5"/>
      <c r="D717" s="26"/>
      <c r="E717" s="51"/>
      <c r="F717" s="53"/>
      <c r="G717" s="49"/>
      <c r="H717" s="49"/>
      <c r="I717" s="49"/>
      <c r="J717" s="49"/>
      <c r="K717" s="49"/>
      <c r="L717" s="49"/>
      <c r="M717" s="49"/>
      <c r="N717" s="49"/>
      <c r="O717" s="49"/>
      <c r="P717" s="56"/>
      <c r="Q717" s="70"/>
      <c r="R717" s="61"/>
      <c r="T717" s="62">
        <f>$G717+$H717+$L717+IF(ISBLANK($E717),0,$F717*VLOOKUP($E717,'INFO_Materials recyclability'!$I$6:$M$14,2,0))</f>
        <v>0</v>
      </c>
      <c r="U717" s="62">
        <f>$I717+$J717+$K717+$M717+$N717+$O717+$P717+$Q717+$R717+IF(ISBLANK($E717),0,$F717*(1-VLOOKUP($E717,'INFO_Materials recyclability'!$I$6:$M$14,2,0)))</f>
        <v>0</v>
      </c>
      <c r="V717" s="62">
        <f>$G717+$H717+$K717+IF(ISBLANK($E717),0,$F717*VLOOKUP($E717,'INFO_Materials recyclability'!$I$6:$M$14,3,0))</f>
        <v>0</v>
      </c>
      <c r="W717" s="62">
        <f>$I717+$J717+$L717+$M717+$N717+$O717+$P717+$Q717+$R717+IF(ISBLANK($E717),0,$F717*(1-VLOOKUP($E717,'INFO_Materials recyclability'!$I$6:$M$14,3,0)))</f>
        <v>0</v>
      </c>
      <c r="X717" s="62">
        <f>$G717+$H717+$I717+IF(ISBLANK($E717),0,$F717*VLOOKUP($E717,'INFO_Materials recyclability'!$I$6:$M$14,4,0))</f>
        <v>0</v>
      </c>
      <c r="Y717" s="62">
        <f>$J717+$K717+$L717+$M717+$N717+$O717+$P717+$Q717+$R717+IF(ISBLANK($E717),0,$F717*(1-VLOOKUP($E717,'INFO_Materials recyclability'!$I$6:$M$14,4,0)))</f>
        <v>0</v>
      </c>
      <c r="Z717" s="62">
        <f>$G717+$H717+$I717+$J717+IF(ISBLANK($E717),0,$F717*VLOOKUP($E717,'INFO_Materials recyclability'!$I$6:$M$14,5,0))</f>
        <v>0</v>
      </c>
      <c r="AA717" s="62">
        <f>$K717+$L717+$M717+$N717+$O717+$P717+$Q717+$R717+IF(ISBLANK($E717),0,$F717*(1-VLOOKUP($E717,'INFO_Materials recyclability'!$I$6:$M$14,5,0)))</f>
        <v>0</v>
      </c>
    </row>
    <row r="718" spans="2:27" x14ac:dyDescent="0.35">
      <c r="B718" s="5"/>
      <c r="C718" s="5"/>
      <c r="D718" s="26"/>
      <c r="E718" s="51"/>
      <c r="F718" s="53"/>
      <c r="G718" s="49"/>
      <c r="H718" s="49"/>
      <c r="I718" s="49"/>
      <c r="J718" s="49"/>
      <c r="K718" s="49"/>
      <c r="L718" s="49"/>
      <c r="M718" s="49"/>
      <c r="N718" s="49"/>
      <c r="O718" s="49"/>
      <c r="P718" s="56"/>
      <c r="Q718" s="70"/>
      <c r="R718" s="61"/>
      <c r="T718" s="62">
        <f>$G718+$H718+$L718+IF(ISBLANK($E718),0,$F718*VLOOKUP($E718,'INFO_Materials recyclability'!$I$6:$M$14,2,0))</f>
        <v>0</v>
      </c>
      <c r="U718" s="62">
        <f>$I718+$J718+$K718+$M718+$N718+$O718+$P718+$Q718+$R718+IF(ISBLANK($E718),0,$F718*(1-VLOOKUP($E718,'INFO_Materials recyclability'!$I$6:$M$14,2,0)))</f>
        <v>0</v>
      </c>
      <c r="V718" s="62">
        <f>$G718+$H718+$K718+IF(ISBLANK($E718),0,$F718*VLOOKUP($E718,'INFO_Materials recyclability'!$I$6:$M$14,3,0))</f>
        <v>0</v>
      </c>
      <c r="W718" s="62">
        <f>$I718+$J718+$L718+$M718+$N718+$O718+$P718+$Q718+$R718+IF(ISBLANK($E718),0,$F718*(1-VLOOKUP($E718,'INFO_Materials recyclability'!$I$6:$M$14,3,0)))</f>
        <v>0</v>
      </c>
      <c r="X718" s="62">
        <f>$G718+$H718+$I718+IF(ISBLANK($E718),0,$F718*VLOOKUP($E718,'INFO_Materials recyclability'!$I$6:$M$14,4,0))</f>
        <v>0</v>
      </c>
      <c r="Y718" s="62">
        <f>$J718+$K718+$L718+$M718+$N718+$O718+$P718+$Q718+$R718+IF(ISBLANK($E718),0,$F718*(1-VLOOKUP($E718,'INFO_Materials recyclability'!$I$6:$M$14,4,0)))</f>
        <v>0</v>
      </c>
      <c r="Z718" s="62">
        <f>$G718+$H718+$I718+$J718+IF(ISBLANK($E718),0,$F718*VLOOKUP($E718,'INFO_Materials recyclability'!$I$6:$M$14,5,0))</f>
        <v>0</v>
      </c>
      <c r="AA718" s="62">
        <f>$K718+$L718+$M718+$N718+$O718+$P718+$Q718+$R718+IF(ISBLANK($E718),0,$F718*(1-VLOOKUP($E718,'INFO_Materials recyclability'!$I$6:$M$14,5,0)))</f>
        <v>0</v>
      </c>
    </row>
    <row r="719" spans="2:27" x14ac:dyDescent="0.35">
      <c r="B719" s="5"/>
      <c r="C719" s="5"/>
      <c r="D719" s="26"/>
      <c r="E719" s="51"/>
      <c r="F719" s="53"/>
      <c r="G719" s="49"/>
      <c r="H719" s="49"/>
      <c r="I719" s="49"/>
      <c r="J719" s="49"/>
      <c r="K719" s="49"/>
      <c r="L719" s="49"/>
      <c r="M719" s="49"/>
      <c r="N719" s="49"/>
      <c r="O719" s="49"/>
      <c r="P719" s="56"/>
      <c r="Q719" s="70"/>
      <c r="R719" s="61"/>
      <c r="T719" s="62">
        <f>$G719+$H719+$L719+IF(ISBLANK($E719),0,$F719*VLOOKUP($E719,'INFO_Materials recyclability'!$I$6:$M$14,2,0))</f>
        <v>0</v>
      </c>
      <c r="U719" s="62">
        <f>$I719+$J719+$K719+$M719+$N719+$O719+$P719+$Q719+$R719+IF(ISBLANK($E719),0,$F719*(1-VLOOKUP($E719,'INFO_Materials recyclability'!$I$6:$M$14,2,0)))</f>
        <v>0</v>
      </c>
      <c r="V719" s="62">
        <f>$G719+$H719+$K719+IF(ISBLANK($E719),0,$F719*VLOOKUP($E719,'INFO_Materials recyclability'!$I$6:$M$14,3,0))</f>
        <v>0</v>
      </c>
      <c r="W719" s="62">
        <f>$I719+$J719+$L719+$M719+$N719+$O719+$P719+$Q719+$R719+IF(ISBLANK($E719),0,$F719*(1-VLOOKUP($E719,'INFO_Materials recyclability'!$I$6:$M$14,3,0)))</f>
        <v>0</v>
      </c>
      <c r="X719" s="62">
        <f>$G719+$H719+$I719+IF(ISBLANK($E719),0,$F719*VLOOKUP($E719,'INFO_Materials recyclability'!$I$6:$M$14,4,0))</f>
        <v>0</v>
      </c>
      <c r="Y719" s="62">
        <f>$J719+$K719+$L719+$M719+$N719+$O719+$P719+$Q719+$R719+IF(ISBLANK($E719),0,$F719*(1-VLOOKUP($E719,'INFO_Materials recyclability'!$I$6:$M$14,4,0)))</f>
        <v>0</v>
      </c>
      <c r="Z719" s="62">
        <f>$G719+$H719+$I719+$J719+IF(ISBLANK($E719),0,$F719*VLOOKUP($E719,'INFO_Materials recyclability'!$I$6:$M$14,5,0))</f>
        <v>0</v>
      </c>
      <c r="AA719" s="62">
        <f>$K719+$L719+$M719+$N719+$O719+$P719+$Q719+$R719+IF(ISBLANK($E719),0,$F719*(1-VLOOKUP($E719,'INFO_Materials recyclability'!$I$6:$M$14,5,0)))</f>
        <v>0</v>
      </c>
    </row>
    <row r="720" spans="2:27" x14ac:dyDescent="0.35">
      <c r="B720" s="5"/>
      <c r="C720" s="5"/>
      <c r="D720" s="26"/>
      <c r="E720" s="51"/>
      <c r="F720" s="53"/>
      <c r="G720" s="49"/>
      <c r="H720" s="49"/>
      <c r="I720" s="49"/>
      <c r="J720" s="49"/>
      <c r="K720" s="49"/>
      <c r="L720" s="49"/>
      <c r="M720" s="49"/>
      <c r="N720" s="49"/>
      <c r="O720" s="49"/>
      <c r="P720" s="56"/>
      <c r="Q720" s="70"/>
      <c r="R720" s="61"/>
      <c r="T720" s="62">
        <f>$G720+$H720+$L720+IF(ISBLANK($E720),0,$F720*VLOOKUP($E720,'INFO_Materials recyclability'!$I$6:$M$14,2,0))</f>
        <v>0</v>
      </c>
      <c r="U720" s="62">
        <f>$I720+$J720+$K720+$M720+$N720+$O720+$P720+$Q720+$R720+IF(ISBLANK($E720),0,$F720*(1-VLOOKUP($E720,'INFO_Materials recyclability'!$I$6:$M$14,2,0)))</f>
        <v>0</v>
      </c>
      <c r="V720" s="62">
        <f>$G720+$H720+$K720+IF(ISBLANK($E720),0,$F720*VLOOKUP($E720,'INFO_Materials recyclability'!$I$6:$M$14,3,0))</f>
        <v>0</v>
      </c>
      <c r="W720" s="62">
        <f>$I720+$J720+$L720+$M720+$N720+$O720+$P720+$Q720+$R720+IF(ISBLANK($E720),0,$F720*(1-VLOOKUP($E720,'INFO_Materials recyclability'!$I$6:$M$14,3,0)))</f>
        <v>0</v>
      </c>
      <c r="X720" s="62">
        <f>$G720+$H720+$I720+IF(ISBLANK($E720),0,$F720*VLOOKUP($E720,'INFO_Materials recyclability'!$I$6:$M$14,4,0))</f>
        <v>0</v>
      </c>
      <c r="Y720" s="62">
        <f>$J720+$K720+$L720+$M720+$N720+$O720+$P720+$Q720+$R720+IF(ISBLANK($E720),0,$F720*(1-VLOOKUP($E720,'INFO_Materials recyclability'!$I$6:$M$14,4,0)))</f>
        <v>0</v>
      </c>
      <c r="Z720" s="62">
        <f>$G720+$H720+$I720+$J720+IF(ISBLANK($E720),0,$F720*VLOOKUP($E720,'INFO_Materials recyclability'!$I$6:$M$14,5,0))</f>
        <v>0</v>
      </c>
      <c r="AA720" s="62">
        <f>$K720+$L720+$M720+$N720+$O720+$P720+$Q720+$R720+IF(ISBLANK($E720),0,$F720*(1-VLOOKUP($E720,'INFO_Materials recyclability'!$I$6:$M$14,5,0)))</f>
        <v>0</v>
      </c>
    </row>
    <row r="721" spans="2:27" x14ac:dyDescent="0.35">
      <c r="B721" s="5"/>
      <c r="C721" s="5"/>
      <c r="D721" s="26"/>
      <c r="E721" s="51"/>
      <c r="F721" s="53"/>
      <c r="G721" s="49"/>
      <c r="H721" s="49"/>
      <c r="I721" s="49"/>
      <c r="J721" s="49"/>
      <c r="K721" s="49"/>
      <c r="L721" s="49"/>
      <c r="M721" s="49"/>
      <c r="N721" s="49"/>
      <c r="O721" s="49"/>
      <c r="P721" s="56"/>
      <c r="Q721" s="70"/>
      <c r="R721" s="61"/>
      <c r="T721" s="62">
        <f>$G721+$H721+$L721+IF(ISBLANK($E721),0,$F721*VLOOKUP($E721,'INFO_Materials recyclability'!$I$6:$M$14,2,0))</f>
        <v>0</v>
      </c>
      <c r="U721" s="62">
        <f>$I721+$J721+$K721+$M721+$N721+$O721+$P721+$Q721+$R721+IF(ISBLANK($E721),0,$F721*(1-VLOOKUP($E721,'INFO_Materials recyclability'!$I$6:$M$14,2,0)))</f>
        <v>0</v>
      </c>
      <c r="V721" s="62">
        <f>$G721+$H721+$K721+IF(ISBLANK($E721),0,$F721*VLOOKUP($E721,'INFO_Materials recyclability'!$I$6:$M$14,3,0))</f>
        <v>0</v>
      </c>
      <c r="W721" s="62">
        <f>$I721+$J721+$L721+$M721+$N721+$O721+$P721+$Q721+$R721+IF(ISBLANK($E721),0,$F721*(1-VLOOKUP($E721,'INFO_Materials recyclability'!$I$6:$M$14,3,0)))</f>
        <v>0</v>
      </c>
      <c r="X721" s="62">
        <f>$G721+$H721+$I721+IF(ISBLANK($E721),0,$F721*VLOOKUP($E721,'INFO_Materials recyclability'!$I$6:$M$14,4,0))</f>
        <v>0</v>
      </c>
      <c r="Y721" s="62">
        <f>$J721+$K721+$L721+$M721+$N721+$O721+$P721+$Q721+$R721+IF(ISBLANK($E721),0,$F721*(1-VLOOKUP($E721,'INFO_Materials recyclability'!$I$6:$M$14,4,0)))</f>
        <v>0</v>
      </c>
      <c r="Z721" s="62">
        <f>$G721+$H721+$I721+$J721+IF(ISBLANK($E721),0,$F721*VLOOKUP($E721,'INFO_Materials recyclability'!$I$6:$M$14,5,0))</f>
        <v>0</v>
      </c>
      <c r="AA721" s="62">
        <f>$K721+$L721+$M721+$N721+$O721+$P721+$Q721+$R721+IF(ISBLANK($E721),0,$F721*(1-VLOOKUP($E721,'INFO_Materials recyclability'!$I$6:$M$14,5,0)))</f>
        <v>0</v>
      </c>
    </row>
    <row r="722" spans="2:27" x14ac:dyDescent="0.35">
      <c r="B722" s="5"/>
      <c r="C722" s="5"/>
      <c r="D722" s="26"/>
      <c r="E722" s="51"/>
      <c r="F722" s="53"/>
      <c r="G722" s="49"/>
      <c r="H722" s="49"/>
      <c r="I722" s="49"/>
      <c r="J722" s="49"/>
      <c r="K722" s="49"/>
      <c r="L722" s="49"/>
      <c r="M722" s="49"/>
      <c r="N722" s="49"/>
      <c r="O722" s="49"/>
      <c r="P722" s="56"/>
      <c r="Q722" s="70"/>
      <c r="R722" s="61"/>
      <c r="T722" s="62">
        <f>$G722+$H722+$L722+IF(ISBLANK($E722),0,$F722*VLOOKUP($E722,'INFO_Materials recyclability'!$I$6:$M$14,2,0))</f>
        <v>0</v>
      </c>
      <c r="U722" s="62">
        <f>$I722+$J722+$K722+$M722+$N722+$O722+$P722+$Q722+$R722+IF(ISBLANK($E722),0,$F722*(1-VLOOKUP($E722,'INFO_Materials recyclability'!$I$6:$M$14,2,0)))</f>
        <v>0</v>
      </c>
      <c r="V722" s="62">
        <f>$G722+$H722+$K722+IF(ISBLANK($E722),0,$F722*VLOOKUP($E722,'INFO_Materials recyclability'!$I$6:$M$14,3,0))</f>
        <v>0</v>
      </c>
      <c r="W722" s="62">
        <f>$I722+$J722+$L722+$M722+$N722+$O722+$P722+$Q722+$R722+IF(ISBLANK($E722),0,$F722*(1-VLOOKUP($E722,'INFO_Materials recyclability'!$I$6:$M$14,3,0)))</f>
        <v>0</v>
      </c>
      <c r="X722" s="62">
        <f>$G722+$H722+$I722+IF(ISBLANK($E722),0,$F722*VLOOKUP($E722,'INFO_Materials recyclability'!$I$6:$M$14,4,0))</f>
        <v>0</v>
      </c>
      <c r="Y722" s="62">
        <f>$J722+$K722+$L722+$M722+$N722+$O722+$P722+$Q722+$R722+IF(ISBLANK($E722),0,$F722*(1-VLOOKUP($E722,'INFO_Materials recyclability'!$I$6:$M$14,4,0)))</f>
        <v>0</v>
      </c>
      <c r="Z722" s="62">
        <f>$G722+$H722+$I722+$J722+IF(ISBLANK($E722),0,$F722*VLOOKUP($E722,'INFO_Materials recyclability'!$I$6:$M$14,5,0))</f>
        <v>0</v>
      </c>
      <c r="AA722" s="62">
        <f>$K722+$L722+$M722+$N722+$O722+$P722+$Q722+$R722+IF(ISBLANK($E722),0,$F722*(1-VLOOKUP($E722,'INFO_Materials recyclability'!$I$6:$M$14,5,0)))</f>
        <v>0</v>
      </c>
    </row>
    <row r="723" spans="2:27" x14ac:dyDescent="0.35">
      <c r="B723" s="5"/>
      <c r="C723" s="5"/>
      <c r="D723" s="26"/>
      <c r="E723" s="51"/>
      <c r="F723" s="53"/>
      <c r="G723" s="49"/>
      <c r="H723" s="49"/>
      <c r="I723" s="49"/>
      <c r="J723" s="49"/>
      <c r="K723" s="49"/>
      <c r="L723" s="49"/>
      <c r="M723" s="49"/>
      <c r="N723" s="49"/>
      <c r="O723" s="49"/>
      <c r="P723" s="56"/>
      <c r="Q723" s="70"/>
      <c r="R723" s="61"/>
      <c r="T723" s="62">
        <f>$G723+$H723+$L723+IF(ISBLANK($E723),0,$F723*VLOOKUP($E723,'INFO_Materials recyclability'!$I$6:$M$14,2,0))</f>
        <v>0</v>
      </c>
      <c r="U723" s="62">
        <f>$I723+$J723+$K723+$M723+$N723+$O723+$P723+$Q723+$R723+IF(ISBLANK($E723),0,$F723*(1-VLOOKUP($E723,'INFO_Materials recyclability'!$I$6:$M$14,2,0)))</f>
        <v>0</v>
      </c>
      <c r="V723" s="62">
        <f>$G723+$H723+$K723+IF(ISBLANK($E723),0,$F723*VLOOKUP($E723,'INFO_Materials recyclability'!$I$6:$M$14,3,0))</f>
        <v>0</v>
      </c>
      <c r="W723" s="62">
        <f>$I723+$J723+$L723+$M723+$N723+$O723+$P723+$Q723+$R723+IF(ISBLANK($E723),0,$F723*(1-VLOOKUP($E723,'INFO_Materials recyclability'!$I$6:$M$14,3,0)))</f>
        <v>0</v>
      </c>
      <c r="X723" s="62">
        <f>$G723+$H723+$I723+IF(ISBLANK($E723),0,$F723*VLOOKUP($E723,'INFO_Materials recyclability'!$I$6:$M$14,4,0))</f>
        <v>0</v>
      </c>
      <c r="Y723" s="62">
        <f>$J723+$K723+$L723+$M723+$N723+$O723+$P723+$Q723+$R723+IF(ISBLANK($E723),0,$F723*(1-VLOOKUP($E723,'INFO_Materials recyclability'!$I$6:$M$14,4,0)))</f>
        <v>0</v>
      </c>
      <c r="Z723" s="62">
        <f>$G723+$H723+$I723+$J723+IF(ISBLANK($E723),0,$F723*VLOOKUP($E723,'INFO_Materials recyclability'!$I$6:$M$14,5,0))</f>
        <v>0</v>
      </c>
      <c r="AA723" s="62">
        <f>$K723+$L723+$M723+$N723+$O723+$P723+$Q723+$R723+IF(ISBLANK($E723),0,$F723*(1-VLOOKUP($E723,'INFO_Materials recyclability'!$I$6:$M$14,5,0)))</f>
        <v>0</v>
      </c>
    </row>
    <row r="724" spans="2:27" x14ac:dyDescent="0.35">
      <c r="B724" s="5"/>
      <c r="C724" s="5"/>
      <c r="D724" s="26"/>
      <c r="E724" s="51"/>
      <c r="F724" s="53"/>
      <c r="G724" s="49"/>
      <c r="H724" s="49"/>
      <c r="I724" s="49"/>
      <c r="J724" s="49"/>
      <c r="K724" s="49"/>
      <c r="L724" s="49"/>
      <c r="M724" s="49"/>
      <c r="N724" s="49"/>
      <c r="O724" s="49"/>
      <c r="P724" s="56"/>
      <c r="Q724" s="70"/>
      <c r="R724" s="61"/>
      <c r="T724" s="62">
        <f>$G724+$H724+$L724+IF(ISBLANK($E724),0,$F724*VLOOKUP($E724,'INFO_Materials recyclability'!$I$6:$M$14,2,0))</f>
        <v>0</v>
      </c>
      <c r="U724" s="62">
        <f>$I724+$J724+$K724+$M724+$N724+$O724+$P724+$Q724+$R724+IF(ISBLANK($E724),0,$F724*(1-VLOOKUP($E724,'INFO_Materials recyclability'!$I$6:$M$14,2,0)))</f>
        <v>0</v>
      </c>
      <c r="V724" s="62">
        <f>$G724+$H724+$K724+IF(ISBLANK($E724),0,$F724*VLOOKUP($E724,'INFO_Materials recyclability'!$I$6:$M$14,3,0))</f>
        <v>0</v>
      </c>
      <c r="W724" s="62">
        <f>$I724+$J724+$L724+$M724+$N724+$O724+$P724+$Q724+$R724+IF(ISBLANK($E724),0,$F724*(1-VLOOKUP($E724,'INFO_Materials recyclability'!$I$6:$M$14,3,0)))</f>
        <v>0</v>
      </c>
      <c r="X724" s="62">
        <f>$G724+$H724+$I724+IF(ISBLANK($E724),0,$F724*VLOOKUP($E724,'INFO_Materials recyclability'!$I$6:$M$14,4,0))</f>
        <v>0</v>
      </c>
      <c r="Y724" s="62">
        <f>$J724+$K724+$L724+$M724+$N724+$O724+$P724+$Q724+$R724+IF(ISBLANK($E724),0,$F724*(1-VLOOKUP($E724,'INFO_Materials recyclability'!$I$6:$M$14,4,0)))</f>
        <v>0</v>
      </c>
      <c r="Z724" s="62">
        <f>$G724+$H724+$I724+$J724+IF(ISBLANK($E724),0,$F724*VLOOKUP($E724,'INFO_Materials recyclability'!$I$6:$M$14,5,0))</f>
        <v>0</v>
      </c>
      <c r="AA724" s="62">
        <f>$K724+$L724+$M724+$N724+$O724+$P724+$Q724+$R724+IF(ISBLANK($E724),0,$F724*(1-VLOOKUP($E724,'INFO_Materials recyclability'!$I$6:$M$14,5,0)))</f>
        <v>0</v>
      </c>
    </row>
    <row r="725" spans="2:27" x14ac:dyDescent="0.35">
      <c r="B725" s="5"/>
      <c r="C725" s="5"/>
      <c r="D725" s="26"/>
      <c r="E725" s="51"/>
      <c r="F725" s="53"/>
      <c r="G725" s="49"/>
      <c r="H725" s="49"/>
      <c r="I725" s="49"/>
      <c r="J725" s="49"/>
      <c r="K725" s="49"/>
      <c r="L725" s="49"/>
      <c r="M725" s="49"/>
      <c r="N725" s="49"/>
      <c r="O725" s="49"/>
      <c r="P725" s="56"/>
      <c r="Q725" s="70"/>
      <c r="R725" s="61"/>
      <c r="T725" s="62">
        <f>$G725+$H725+$L725+IF(ISBLANK($E725),0,$F725*VLOOKUP($E725,'INFO_Materials recyclability'!$I$6:$M$14,2,0))</f>
        <v>0</v>
      </c>
      <c r="U725" s="62">
        <f>$I725+$J725+$K725+$M725+$N725+$O725+$P725+$Q725+$R725+IF(ISBLANK($E725),0,$F725*(1-VLOOKUP($E725,'INFO_Materials recyclability'!$I$6:$M$14,2,0)))</f>
        <v>0</v>
      </c>
      <c r="V725" s="62">
        <f>$G725+$H725+$K725+IF(ISBLANK($E725),0,$F725*VLOOKUP($E725,'INFO_Materials recyclability'!$I$6:$M$14,3,0))</f>
        <v>0</v>
      </c>
      <c r="W725" s="62">
        <f>$I725+$J725+$L725+$M725+$N725+$O725+$P725+$Q725+$R725+IF(ISBLANK($E725),0,$F725*(1-VLOOKUP($E725,'INFO_Materials recyclability'!$I$6:$M$14,3,0)))</f>
        <v>0</v>
      </c>
      <c r="X725" s="62">
        <f>$G725+$H725+$I725+IF(ISBLANK($E725),0,$F725*VLOOKUP($E725,'INFO_Materials recyclability'!$I$6:$M$14,4,0))</f>
        <v>0</v>
      </c>
      <c r="Y725" s="62">
        <f>$J725+$K725+$L725+$M725+$N725+$O725+$P725+$Q725+$R725+IF(ISBLANK($E725),0,$F725*(1-VLOOKUP($E725,'INFO_Materials recyclability'!$I$6:$M$14,4,0)))</f>
        <v>0</v>
      </c>
      <c r="Z725" s="62">
        <f>$G725+$H725+$I725+$J725+IF(ISBLANK($E725),0,$F725*VLOOKUP($E725,'INFO_Materials recyclability'!$I$6:$M$14,5,0))</f>
        <v>0</v>
      </c>
      <c r="AA725" s="62">
        <f>$K725+$L725+$M725+$N725+$O725+$P725+$Q725+$R725+IF(ISBLANK($E725),0,$F725*(1-VLOOKUP($E725,'INFO_Materials recyclability'!$I$6:$M$14,5,0)))</f>
        <v>0</v>
      </c>
    </row>
    <row r="726" spans="2:27" x14ac:dyDescent="0.35">
      <c r="B726" s="5"/>
      <c r="C726" s="5"/>
      <c r="D726" s="26"/>
      <c r="E726" s="51"/>
      <c r="F726" s="53"/>
      <c r="G726" s="49"/>
      <c r="H726" s="49"/>
      <c r="I726" s="49"/>
      <c r="J726" s="49"/>
      <c r="K726" s="49"/>
      <c r="L726" s="49"/>
      <c r="M726" s="49"/>
      <c r="N726" s="49"/>
      <c r="O726" s="49"/>
      <c r="P726" s="56"/>
      <c r="Q726" s="70"/>
      <c r="R726" s="61"/>
      <c r="T726" s="62">
        <f>$G726+$H726+$L726+IF(ISBLANK($E726),0,$F726*VLOOKUP($E726,'INFO_Materials recyclability'!$I$6:$M$14,2,0))</f>
        <v>0</v>
      </c>
      <c r="U726" s="62">
        <f>$I726+$J726+$K726+$M726+$N726+$O726+$P726+$Q726+$R726+IF(ISBLANK($E726),0,$F726*(1-VLOOKUP($E726,'INFO_Materials recyclability'!$I$6:$M$14,2,0)))</f>
        <v>0</v>
      </c>
      <c r="V726" s="62">
        <f>$G726+$H726+$K726+IF(ISBLANK($E726),0,$F726*VLOOKUP($E726,'INFO_Materials recyclability'!$I$6:$M$14,3,0))</f>
        <v>0</v>
      </c>
      <c r="W726" s="62">
        <f>$I726+$J726+$L726+$M726+$N726+$O726+$P726+$Q726+$R726+IF(ISBLANK($E726),0,$F726*(1-VLOOKUP($E726,'INFO_Materials recyclability'!$I$6:$M$14,3,0)))</f>
        <v>0</v>
      </c>
      <c r="X726" s="62">
        <f>$G726+$H726+$I726+IF(ISBLANK($E726),0,$F726*VLOOKUP($E726,'INFO_Materials recyclability'!$I$6:$M$14,4,0))</f>
        <v>0</v>
      </c>
      <c r="Y726" s="62">
        <f>$J726+$K726+$L726+$M726+$N726+$O726+$P726+$Q726+$R726+IF(ISBLANK($E726),0,$F726*(1-VLOOKUP($E726,'INFO_Materials recyclability'!$I$6:$M$14,4,0)))</f>
        <v>0</v>
      </c>
      <c r="Z726" s="62">
        <f>$G726+$H726+$I726+$J726+IF(ISBLANK($E726),0,$F726*VLOOKUP($E726,'INFO_Materials recyclability'!$I$6:$M$14,5,0))</f>
        <v>0</v>
      </c>
      <c r="AA726" s="62">
        <f>$K726+$L726+$M726+$N726+$O726+$P726+$Q726+$R726+IF(ISBLANK($E726),0,$F726*(1-VLOOKUP($E726,'INFO_Materials recyclability'!$I$6:$M$14,5,0)))</f>
        <v>0</v>
      </c>
    </row>
    <row r="727" spans="2:27" x14ac:dyDescent="0.35">
      <c r="B727" s="5"/>
      <c r="C727" s="5"/>
      <c r="D727" s="26"/>
      <c r="E727" s="51"/>
      <c r="F727" s="53"/>
      <c r="G727" s="49"/>
      <c r="H727" s="49"/>
      <c r="I727" s="49"/>
      <c r="J727" s="49"/>
      <c r="K727" s="49"/>
      <c r="L727" s="49"/>
      <c r="M727" s="49"/>
      <c r="N727" s="49"/>
      <c r="O727" s="49"/>
      <c r="P727" s="56"/>
      <c r="Q727" s="70"/>
      <c r="R727" s="61"/>
      <c r="T727" s="62">
        <f>$G727+$H727+$L727+IF(ISBLANK($E727),0,$F727*VLOOKUP($E727,'INFO_Materials recyclability'!$I$6:$M$14,2,0))</f>
        <v>0</v>
      </c>
      <c r="U727" s="62">
        <f>$I727+$J727+$K727+$M727+$N727+$O727+$P727+$Q727+$R727+IF(ISBLANK($E727),0,$F727*(1-VLOOKUP($E727,'INFO_Materials recyclability'!$I$6:$M$14,2,0)))</f>
        <v>0</v>
      </c>
      <c r="V727" s="62">
        <f>$G727+$H727+$K727+IF(ISBLANK($E727),0,$F727*VLOOKUP($E727,'INFO_Materials recyclability'!$I$6:$M$14,3,0))</f>
        <v>0</v>
      </c>
      <c r="W727" s="62">
        <f>$I727+$J727+$L727+$M727+$N727+$O727+$P727+$Q727+$R727+IF(ISBLANK($E727),0,$F727*(1-VLOOKUP($E727,'INFO_Materials recyclability'!$I$6:$M$14,3,0)))</f>
        <v>0</v>
      </c>
      <c r="X727" s="62">
        <f>$G727+$H727+$I727+IF(ISBLANK($E727),0,$F727*VLOOKUP($E727,'INFO_Materials recyclability'!$I$6:$M$14,4,0))</f>
        <v>0</v>
      </c>
      <c r="Y727" s="62">
        <f>$J727+$K727+$L727+$M727+$N727+$O727+$P727+$Q727+$R727+IF(ISBLANK($E727),0,$F727*(1-VLOOKUP($E727,'INFO_Materials recyclability'!$I$6:$M$14,4,0)))</f>
        <v>0</v>
      </c>
      <c r="Z727" s="62">
        <f>$G727+$H727+$I727+$J727+IF(ISBLANK($E727),0,$F727*VLOOKUP($E727,'INFO_Materials recyclability'!$I$6:$M$14,5,0))</f>
        <v>0</v>
      </c>
      <c r="AA727" s="62">
        <f>$K727+$L727+$M727+$N727+$O727+$P727+$Q727+$R727+IF(ISBLANK($E727),0,$F727*(1-VLOOKUP($E727,'INFO_Materials recyclability'!$I$6:$M$14,5,0)))</f>
        <v>0</v>
      </c>
    </row>
    <row r="728" spans="2:27" x14ac:dyDescent="0.35">
      <c r="B728" s="5"/>
      <c r="C728" s="5"/>
      <c r="D728" s="26"/>
      <c r="E728" s="51"/>
      <c r="F728" s="53"/>
      <c r="G728" s="49"/>
      <c r="H728" s="49"/>
      <c r="I728" s="49"/>
      <c r="J728" s="49"/>
      <c r="K728" s="49"/>
      <c r="L728" s="49"/>
      <c r="M728" s="49"/>
      <c r="N728" s="49"/>
      <c r="O728" s="49"/>
      <c r="P728" s="56"/>
      <c r="Q728" s="70"/>
      <c r="R728" s="61"/>
      <c r="T728" s="62">
        <f>$G728+$H728+$L728+IF(ISBLANK($E728),0,$F728*VLOOKUP($E728,'INFO_Materials recyclability'!$I$6:$M$14,2,0))</f>
        <v>0</v>
      </c>
      <c r="U728" s="62">
        <f>$I728+$J728+$K728+$M728+$N728+$O728+$P728+$Q728+$R728+IF(ISBLANK($E728),0,$F728*(1-VLOOKUP($E728,'INFO_Materials recyclability'!$I$6:$M$14,2,0)))</f>
        <v>0</v>
      </c>
      <c r="V728" s="62">
        <f>$G728+$H728+$K728+IF(ISBLANK($E728),0,$F728*VLOOKUP($E728,'INFO_Materials recyclability'!$I$6:$M$14,3,0))</f>
        <v>0</v>
      </c>
      <c r="W728" s="62">
        <f>$I728+$J728+$L728+$M728+$N728+$O728+$P728+$Q728+$R728+IF(ISBLANK($E728),0,$F728*(1-VLOOKUP($E728,'INFO_Materials recyclability'!$I$6:$M$14,3,0)))</f>
        <v>0</v>
      </c>
      <c r="X728" s="62">
        <f>$G728+$H728+$I728+IF(ISBLANK($E728),0,$F728*VLOOKUP($E728,'INFO_Materials recyclability'!$I$6:$M$14,4,0))</f>
        <v>0</v>
      </c>
      <c r="Y728" s="62">
        <f>$J728+$K728+$L728+$M728+$N728+$O728+$P728+$Q728+$R728+IF(ISBLANK($E728),0,$F728*(1-VLOOKUP($E728,'INFO_Materials recyclability'!$I$6:$M$14,4,0)))</f>
        <v>0</v>
      </c>
      <c r="Z728" s="62">
        <f>$G728+$H728+$I728+$J728+IF(ISBLANK($E728),0,$F728*VLOOKUP($E728,'INFO_Materials recyclability'!$I$6:$M$14,5,0))</f>
        <v>0</v>
      </c>
      <c r="AA728" s="62">
        <f>$K728+$L728+$M728+$N728+$O728+$P728+$Q728+$R728+IF(ISBLANK($E728),0,$F728*(1-VLOOKUP($E728,'INFO_Materials recyclability'!$I$6:$M$14,5,0)))</f>
        <v>0</v>
      </c>
    </row>
    <row r="729" spans="2:27" x14ac:dyDescent="0.35">
      <c r="B729" s="5"/>
      <c r="C729" s="5"/>
      <c r="D729" s="26"/>
      <c r="E729" s="51"/>
      <c r="F729" s="53"/>
      <c r="G729" s="49"/>
      <c r="H729" s="49"/>
      <c r="I729" s="49"/>
      <c r="J729" s="49"/>
      <c r="K729" s="49"/>
      <c r="L729" s="49"/>
      <c r="M729" s="49"/>
      <c r="N729" s="49"/>
      <c r="O729" s="49"/>
      <c r="P729" s="56"/>
      <c r="Q729" s="70"/>
      <c r="R729" s="61"/>
      <c r="T729" s="62">
        <f>$G729+$H729+$L729+IF(ISBLANK($E729),0,$F729*VLOOKUP($E729,'INFO_Materials recyclability'!$I$6:$M$14,2,0))</f>
        <v>0</v>
      </c>
      <c r="U729" s="62">
        <f>$I729+$J729+$K729+$M729+$N729+$O729+$P729+$Q729+$R729+IF(ISBLANK($E729),0,$F729*(1-VLOOKUP($E729,'INFO_Materials recyclability'!$I$6:$M$14,2,0)))</f>
        <v>0</v>
      </c>
      <c r="V729" s="62">
        <f>$G729+$H729+$K729+IF(ISBLANK($E729),0,$F729*VLOOKUP($E729,'INFO_Materials recyclability'!$I$6:$M$14,3,0))</f>
        <v>0</v>
      </c>
      <c r="W729" s="62">
        <f>$I729+$J729+$L729+$M729+$N729+$O729+$P729+$Q729+$R729+IF(ISBLANK($E729),0,$F729*(1-VLOOKUP($E729,'INFO_Materials recyclability'!$I$6:$M$14,3,0)))</f>
        <v>0</v>
      </c>
      <c r="X729" s="62">
        <f>$G729+$H729+$I729+IF(ISBLANK($E729),0,$F729*VLOOKUP($E729,'INFO_Materials recyclability'!$I$6:$M$14,4,0))</f>
        <v>0</v>
      </c>
      <c r="Y729" s="62">
        <f>$J729+$K729+$L729+$M729+$N729+$O729+$P729+$Q729+$R729+IF(ISBLANK($E729),0,$F729*(1-VLOOKUP($E729,'INFO_Materials recyclability'!$I$6:$M$14,4,0)))</f>
        <v>0</v>
      </c>
      <c r="Z729" s="62">
        <f>$G729+$H729+$I729+$J729+IF(ISBLANK($E729),0,$F729*VLOOKUP($E729,'INFO_Materials recyclability'!$I$6:$M$14,5,0))</f>
        <v>0</v>
      </c>
      <c r="AA729" s="62">
        <f>$K729+$L729+$M729+$N729+$O729+$P729+$Q729+$R729+IF(ISBLANK($E729),0,$F729*(1-VLOOKUP($E729,'INFO_Materials recyclability'!$I$6:$M$14,5,0)))</f>
        <v>0</v>
      </c>
    </row>
    <row r="730" spans="2:27" x14ac:dyDescent="0.35">
      <c r="B730" s="5"/>
      <c r="C730" s="5"/>
      <c r="D730" s="26"/>
      <c r="E730" s="51"/>
      <c r="F730" s="53"/>
      <c r="G730" s="49"/>
      <c r="H730" s="49"/>
      <c r="I730" s="49"/>
      <c r="J730" s="49"/>
      <c r="K730" s="49"/>
      <c r="L730" s="49"/>
      <c r="M730" s="49"/>
      <c r="N730" s="49"/>
      <c r="O730" s="49"/>
      <c r="P730" s="56"/>
      <c r="Q730" s="70"/>
      <c r="R730" s="61"/>
      <c r="T730" s="62">
        <f>$G730+$H730+$L730+IF(ISBLANK($E730),0,$F730*VLOOKUP($E730,'INFO_Materials recyclability'!$I$6:$M$14,2,0))</f>
        <v>0</v>
      </c>
      <c r="U730" s="62">
        <f>$I730+$J730+$K730+$M730+$N730+$O730+$P730+$Q730+$R730+IF(ISBLANK($E730),0,$F730*(1-VLOOKUP($E730,'INFO_Materials recyclability'!$I$6:$M$14,2,0)))</f>
        <v>0</v>
      </c>
      <c r="V730" s="62">
        <f>$G730+$H730+$K730+IF(ISBLANK($E730),0,$F730*VLOOKUP($E730,'INFO_Materials recyclability'!$I$6:$M$14,3,0))</f>
        <v>0</v>
      </c>
      <c r="W730" s="62">
        <f>$I730+$J730+$L730+$M730+$N730+$O730+$P730+$Q730+$R730+IF(ISBLANK($E730),0,$F730*(1-VLOOKUP($E730,'INFO_Materials recyclability'!$I$6:$M$14,3,0)))</f>
        <v>0</v>
      </c>
      <c r="X730" s="62">
        <f>$G730+$H730+$I730+IF(ISBLANK($E730),0,$F730*VLOOKUP($E730,'INFO_Materials recyclability'!$I$6:$M$14,4,0))</f>
        <v>0</v>
      </c>
      <c r="Y730" s="62">
        <f>$J730+$K730+$L730+$M730+$N730+$O730+$P730+$Q730+$R730+IF(ISBLANK($E730),0,$F730*(1-VLOOKUP($E730,'INFO_Materials recyclability'!$I$6:$M$14,4,0)))</f>
        <v>0</v>
      </c>
      <c r="Z730" s="62">
        <f>$G730+$H730+$I730+$J730+IF(ISBLANK($E730),0,$F730*VLOOKUP($E730,'INFO_Materials recyclability'!$I$6:$M$14,5,0))</f>
        <v>0</v>
      </c>
      <c r="AA730" s="62">
        <f>$K730+$L730+$M730+$N730+$O730+$P730+$Q730+$R730+IF(ISBLANK($E730),0,$F730*(1-VLOOKUP($E730,'INFO_Materials recyclability'!$I$6:$M$14,5,0)))</f>
        <v>0</v>
      </c>
    </row>
    <row r="731" spans="2:27" x14ac:dyDescent="0.35">
      <c r="B731" s="5"/>
      <c r="C731" s="5"/>
      <c r="D731" s="26"/>
      <c r="E731" s="51"/>
      <c r="F731" s="53"/>
      <c r="G731" s="49"/>
      <c r="H731" s="49"/>
      <c r="I731" s="49"/>
      <c r="J731" s="49"/>
      <c r="K731" s="49"/>
      <c r="L731" s="49"/>
      <c r="M731" s="49"/>
      <c r="N731" s="49"/>
      <c r="O731" s="49"/>
      <c r="P731" s="56"/>
      <c r="Q731" s="70"/>
      <c r="R731" s="61"/>
      <c r="T731" s="62">
        <f>$G731+$H731+$L731+IF(ISBLANK($E731),0,$F731*VLOOKUP($E731,'INFO_Materials recyclability'!$I$6:$M$14,2,0))</f>
        <v>0</v>
      </c>
      <c r="U731" s="62">
        <f>$I731+$J731+$K731+$M731+$N731+$O731+$P731+$Q731+$R731+IF(ISBLANK($E731),0,$F731*(1-VLOOKUP($E731,'INFO_Materials recyclability'!$I$6:$M$14,2,0)))</f>
        <v>0</v>
      </c>
      <c r="V731" s="62">
        <f>$G731+$H731+$K731+IF(ISBLANK($E731),0,$F731*VLOOKUP($E731,'INFO_Materials recyclability'!$I$6:$M$14,3,0))</f>
        <v>0</v>
      </c>
      <c r="W731" s="62">
        <f>$I731+$J731+$L731+$M731+$N731+$O731+$P731+$Q731+$R731+IF(ISBLANK($E731),0,$F731*(1-VLOOKUP($E731,'INFO_Materials recyclability'!$I$6:$M$14,3,0)))</f>
        <v>0</v>
      </c>
      <c r="X731" s="62">
        <f>$G731+$H731+$I731+IF(ISBLANK($E731),0,$F731*VLOOKUP($E731,'INFO_Materials recyclability'!$I$6:$M$14,4,0))</f>
        <v>0</v>
      </c>
      <c r="Y731" s="62">
        <f>$J731+$K731+$L731+$M731+$N731+$O731+$P731+$Q731+$R731+IF(ISBLANK($E731),0,$F731*(1-VLOOKUP($E731,'INFO_Materials recyclability'!$I$6:$M$14,4,0)))</f>
        <v>0</v>
      </c>
      <c r="Z731" s="62">
        <f>$G731+$H731+$I731+$J731+IF(ISBLANK($E731),0,$F731*VLOOKUP($E731,'INFO_Materials recyclability'!$I$6:$M$14,5,0))</f>
        <v>0</v>
      </c>
      <c r="AA731" s="62">
        <f>$K731+$L731+$M731+$N731+$O731+$P731+$Q731+$R731+IF(ISBLANK($E731),0,$F731*(1-VLOOKUP($E731,'INFO_Materials recyclability'!$I$6:$M$14,5,0)))</f>
        <v>0</v>
      </c>
    </row>
    <row r="732" spans="2:27" x14ac:dyDescent="0.35">
      <c r="B732" s="5"/>
      <c r="C732" s="5"/>
      <c r="D732" s="26"/>
      <c r="E732" s="51"/>
      <c r="F732" s="53"/>
      <c r="G732" s="49"/>
      <c r="H732" s="49"/>
      <c r="I732" s="49"/>
      <c r="J732" s="49"/>
      <c r="K732" s="49"/>
      <c r="L732" s="49"/>
      <c r="M732" s="49"/>
      <c r="N732" s="49"/>
      <c r="O732" s="49"/>
      <c r="P732" s="56"/>
      <c r="Q732" s="70"/>
      <c r="R732" s="61"/>
      <c r="T732" s="62">
        <f>$G732+$H732+$L732+IF(ISBLANK($E732),0,$F732*VLOOKUP($E732,'INFO_Materials recyclability'!$I$6:$M$14,2,0))</f>
        <v>0</v>
      </c>
      <c r="U732" s="62">
        <f>$I732+$J732+$K732+$M732+$N732+$O732+$P732+$Q732+$R732+IF(ISBLANK($E732),0,$F732*(1-VLOOKUP($E732,'INFO_Materials recyclability'!$I$6:$M$14,2,0)))</f>
        <v>0</v>
      </c>
      <c r="V732" s="62">
        <f>$G732+$H732+$K732+IF(ISBLANK($E732),0,$F732*VLOOKUP($E732,'INFO_Materials recyclability'!$I$6:$M$14,3,0))</f>
        <v>0</v>
      </c>
      <c r="W732" s="62">
        <f>$I732+$J732+$L732+$M732+$N732+$O732+$P732+$Q732+$R732+IF(ISBLANK($E732),0,$F732*(1-VLOOKUP($E732,'INFO_Materials recyclability'!$I$6:$M$14,3,0)))</f>
        <v>0</v>
      </c>
      <c r="X732" s="62">
        <f>$G732+$H732+$I732+IF(ISBLANK($E732),0,$F732*VLOOKUP($E732,'INFO_Materials recyclability'!$I$6:$M$14,4,0))</f>
        <v>0</v>
      </c>
      <c r="Y732" s="62">
        <f>$J732+$K732+$L732+$M732+$N732+$O732+$P732+$Q732+$R732+IF(ISBLANK($E732),0,$F732*(1-VLOOKUP($E732,'INFO_Materials recyclability'!$I$6:$M$14,4,0)))</f>
        <v>0</v>
      </c>
      <c r="Z732" s="62">
        <f>$G732+$H732+$I732+$J732+IF(ISBLANK($E732),0,$F732*VLOOKUP($E732,'INFO_Materials recyclability'!$I$6:$M$14,5,0))</f>
        <v>0</v>
      </c>
      <c r="AA732" s="62">
        <f>$K732+$L732+$M732+$N732+$O732+$P732+$Q732+$R732+IF(ISBLANK($E732),0,$F732*(1-VLOOKUP($E732,'INFO_Materials recyclability'!$I$6:$M$14,5,0)))</f>
        <v>0</v>
      </c>
    </row>
    <row r="733" spans="2:27" x14ac:dyDescent="0.35">
      <c r="B733" s="5"/>
      <c r="C733" s="5"/>
      <c r="D733" s="26"/>
      <c r="E733" s="51"/>
      <c r="F733" s="53"/>
      <c r="G733" s="49"/>
      <c r="H733" s="49"/>
      <c r="I733" s="49"/>
      <c r="J733" s="49"/>
      <c r="K733" s="49"/>
      <c r="L733" s="49"/>
      <c r="M733" s="49"/>
      <c r="N733" s="49"/>
      <c r="O733" s="49"/>
      <c r="P733" s="56"/>
      <c r="Q733" s="70"/>
      <c r="R733" s="61"/>
      <c r="T733" s="62">
        <f>$G733+$H733+$L733+IF(ISBLANK($E733),0,$F733*VLOOKUP($E733,'INFO_Materials recyclability'!$I$6:$M$14,2,0))</f>
        <v>0</v>
      </c>
      <c r="U733" s="62">
        <f>$I733+$J733+$K733+$M733+$N733+$O733+$P733+$Q733+$R733+IF(ISBLANK($E733),0,$F733*(1-VLOOKUP($E733,'INFO_Materials recyclability'!$I$6:$M$14,2,0)))</f>
        <v>0</v>
      </c>
      <c r="V733" s="62">
        <f>$G733+$H733+$K733+IF(ISBLANK($E733),0,$F733*VLOOKUP($E733,'INFO_Materials recyclability'!$I$6:$M$14,3,0))</f>
        <v>0</v>
      </c>
      <c r="W733" s="62">
        <f>$I733+$J733+$L733+$M733+$N733+$O733+$P733+$Q733+$R733+IF(ISBLANK($E733),0,$F733*(1-VLOOKUP($E733,'INFO_Materials recyclability'!$I$6:$M$14,3,0)))</f>
        <v>0</v>
      </c>
      <c r="X733" s="62">
        <f>$G733+$H733+$I733+IF(ISBLANK($E733),0,$F733*VLOOKUP($E733,'INFO_Materials recyclability'!$I$6:$M$14,4,0))</f>
        <v>0</v>
      </c>
      <c r="Y733" s="62">
        <f>$J733+$K733+$L733+$M733+$N733+$O733+$P733+$Q733+$R733+IF(ISBLANK($E733),0,$F733*(1-VLOOKUP($E733,'INFO_Materials recyclability'!$I$6:$M$14,4,0)))</f>
        <v>0</v>
      </c>
      <c r="Z733" s="62">
        <f>$G733+$H733+$I733+$J733+IF(ISBLANK($E733),0,$F733*VLOOKUP($E733,'INFO_Materials recyclability'!$I$6:$M$14,5,0))</f>
        <v>0</v>
      </c>
      <c r="AA733" s="62">
        <f>$K733+$L733+$M733+$N733+$O733+$P733+$Q733+$R733+IF(ISBLANK($E733),0,$F733*(1-VLOOKUP($E733,'INFO_Materials recyclability'!$I$6:$M$14,5,0)))</f>
        <v>0</v>
      </c>
    </row>
    <row r="734" spans="2:27" x14ac:dyDescent="0.35">
      <c r="B734" s="5"/>
      <c r="C734" s="5"/>
      <c r="D734" s="26"/>
      <c r="E734" s="51"/>
      <c r="F734" s="53"/>
      <c r="G734" s="49"/>
      <c r="H734" s="49"/>
      <c r="I734" s="49"/>
      <c r="J734" s="49"/>
      <c r="K734" s="49"/>
      <c r="L734" s="49"/>
      <c r="M734" s="49"/>
      <c r="N734" s="49"/>
      <c r="O734" s="49"/>
      <c r="P734" s="56"/>
      <c r="Q734" s="70"/>
      <c r="R734" s="61"/>
      <c r="T734" s="62">
        <f>$G734+$H734+$L734+IF(ISBLANK($E734),0,$F734*VLOOKUP($E734,'INFO_Materials recyclability'!$I$6:$M$14,2,0))</f>
        <v>0</v>
      </c>
      <c r="U734" s="62">
        <f>$I734+$J734+$K734+$M734+$N734+$O734+$P734+$Q734+$R734+IF(ISBLANK($E734),0,$F734*(1-VLOOKUP($E734,'INFO_Materials recyclability'!$I$6:$M$14,2,0)))</f>
        <v>0</v>
      </c>
      <c r="V734" s="62">
        <f>$G734+$H734+$K734+IF(ISBLANK($E734),0,$F734*VLOOKUP($E734,'INFO_Materials recyclability'!$I$6:$M$14,3,0))</f>
        <v>0</v>
      </c>
      <c r="W734" s="62">
        <f>$I734+$J734+$L734+$M734+$N734+$O734+$P734+$Q734+$R734+IF(ISBLANK($E734),0,$F734*(1-VLOOKUP($E734,'INFO_Materials recyclability'!$I$6:$M$14,3,0)))</f>
        <v>0</v>
      </c>
      <c r="X734" s="62">
        <f>$G734+$H734+$I734+IF(ISBLANK($E734),0,$F734*VLOOKUP($E734,'INFO_Materials recyclability'!$I$6:$M$14,4,0))</f>
        <v>0</v>
      </c>
      <c r="Y734" s="62">
        <f>$J734+$K734+$L734+$M734+$N734+$O734+$P734+$Q734+$R734+IF(ISBLANK($E734),0,$F734*(1-VLOOKUP($E734,'INFO_Materials recyclability'!$I$6:$M$14,4,0)))</f>
        <v>0</v>
      </c>
      <c r="Z734" s="62">
        <f>$G734+$H734+$I734+$J734+IF(ISBLANK($E734),0,$F734*VLOOKUP($E734,'INFO_Materials recyclability'!$I$6:$M$14,5,0))</f>
        <v>0</v>
      </c>
      <c r="AA734" s="62">
        <f>$K734+$L734+$M734+$N734+$O734+$P734+$Q734+$R734+IF(ISBLANK($E734),0,$F734*(1-VLOOKUP($E734,'INFO_Materials recyclability'!$I$6:$M$14,5,0)))</f>
        <v>0</v>
      </c>
    </row>
    <row r="735" spans="2:27" x14ac:dyDescent="0.35">
      <c r="B735" s="5"/>
      <c r="C735" s="5"/>
      <c r="D735" s="26"/>
      <c r="E735" s="51"/>
      <c r="F735" s="53"/>
      <c r="G735" s="49"/>
      <c r="H735" s="49"/>
      <c r="I735" s="49"/>
      <c r="J735" s="49"/>
      <c r="K735" s="49"/>
      <c r="L735" s="49"/>
      <c r="M735" s="49"/>
      <c r="N735" s="49"/>
      <c r="O735" s="49"/>
      <c r="P735" s="56"/>
      <c r="Q735" s="70"/>
      <c r="R735" s="61"/>
      <c r="T735" s="62">
        <f>$G735+$H735+$L735+IF(ISBLANK($E735),0,$F735*VLOOKUP($E735,'INFO_Materials recyclability'!$I$6:$M$14,2,0))</f>
        <v>0</v>
      </c>
      <c r="U735" s="62">
        <f>$I735+$J735+$K735+$M735+$N735+$O735+$P735+$Q735+$R735+IF(ISBLANK($E735),0,$F735*(1-VLOOKUP($E735,'INFO_Materials recyclability'!$I$6:$M$14,2,0)))</f>
        <v>0</v>
      </c>
      <c r="V735" s="62">
        <f>$G735+$H735+$K735+IF(ISBLANK($E735),0,$F735*VLOOKUP($E735,'INFO_Materials recyclability'!$I$6:$M$14,3,0))</f>
        <v>0</v>
      </c>
      <c r="W735" s="62">
        <f>$I735+$J735+$L735+$M735+$N735+$O735+$P735+$Q735+$R735+IF(ISBLANK($E735),0,$F735*(1-VLOOKUP($E735,'INFO_Materials recyclability'!$I$6:$M$14,3,0)))</f>
        <v>0</v>
      </c>
      <c r="X735" s="62">
        <f>$G735+$H735+$I735+IF(ISBLANK($E735),0,$F735*VLOOKUP($E735,'INFO_Materials recyclability'!$I$6:$M$14,4,0))</f>
        <v>0</v>
      </c>
      <c r="Y735" s="62">
        <f>$J735+$K735+$L735+$M735+$N735+$O735+$P735+$Q735+$R735+IF(ISBLANK($E735),0,$F735*(1-VLOOKUP($E735,'INFO_Materials recyclability'!$I$6:$M$14,4,0)))</f>
        <v>0</v>
      </c>
      <c r="Z735" s="62">
        <f>$G735+$H735+$I735+$J735+IF(ISBLANK($E735),0,$F735*VLOOKUP($E735,'INFO_Materials recyclability'!$I$6:$M$14,5,0))</f>
        <v>0</v>
      </c>
      <c r="AA735" s="62">
        <f>$K735+$L735+$M735+$N735+$O735+$P735+$Q735+$R735+IF(ISBLANK($E735),0,$F735*(1-VLOOKUP($E735,'INFO_Materials recyclability'!$I$6:$M$14,5,0)))</f>
        <v>0</v>
      </c>
    </row>
    <row r="736" spans="2:27" x14ac:dyDescent="0.35">
      <c r="B736" s="5"/>
      <c r="C736" s="5"/>
      <c r="D736" s="26"/>
      <c r="E736" s="51"/>
      <c r="F736" s="53"/>
      <c r="G736" s="49"/>
      <c r="H736" s="49"/>
      <c r="I736" s="49"/>
      <c r="J736" s="49"/>
      <c r="K736" s="49"/>
      <c r="L736" s="49"/>
      <c r="M736" s="49"/>
      <c r="N736" s="49"/>
      <c r="O736" s="49"/>
      <c r="P736" s="56"/>
      <c r="Q736" s="70"/>
      <c r="R736" s="61"/>
      <c r="T736" s="62">
        <f>$G736+$H736+$L736+IF(ISBLANK($E736),0,$F736*VLOOKUP($E736,'INFO_Materials recyclability'!$I$6:$M$14,2,0))</f>
        <v>0</v>
      </c>
      <c r="U736" s="62">
        <f>$I736+$J736+$K736+$M736+$N736+$O736+$P736+$Q736+$R736+IF(ISBLANK($E736),0,$F736*(1-VLOOKUP($E736,'INFO_Materials recyclability'!$I$6:$M$14,2,0)))</f>
        <v>0</v>
      </c>
      <c r="V736" s="62">
        <f>$G736+$H736+$K736+IF(ISBLANK($E736),0,$F736*VLOOKUP($E736,'INFO_Materials recyclability'!$I$6:$M$14,3,0))</f>
        <v>0</v>
      </c>
      <c r="W736" s="62">
        <f>$I736+$J736+$L736+$M736+$N736+$O736+$P736+$Q736+$R736+IF(ISBLANK($E736),0,$F736*(1-VLOOKUP($E736,'INFO_Materials recyclability'!$I$6:$M$14,3,0)))</f>
        <v>0</v>
      </c>
      <c r="X736" s="62">
        <f>$G736+$H736+$I736+IF(ISBLANK($E736),0,$F736*VLOOKUP($E736,'INFO_Materials recyclability'!$I$6:$M$14,4,0))</f>
        <v>0</v>
      </c>
      <c r="Y736" s="62">
        <f>$J736+$K736+$L736+$M736+$N736+$O736+$P736+$Q736+$R736+IF(ISBLANK($E736),0,$F736*(1-VLOOKUP($E736,'INFO_Materials recyclability'!$I$6:$M$14,4,0)))</f>
        <v>0</v>
      </c>
      <c r="Z736" s="62">
        <f>$G736+$H736+$I736+$J736+IF(ISBLANK($E736),0,$F736*VLOOKUP($E736,'INFO_Materials recyclability'!$I$6:$M$14,5,0))</f>
        <v>0</v>
      </c>
      <c r="AA736" s="62">
        <f>$K736+$L736+$M736+$N736+$O736+$P736+$Q736+$R736+IF(ISBLANK($E736),0,$F736*(1-VLOOKUP($E736,'INFO_Materials recyclability'!$I$6:$M$14,5,0)))</f>
        <v>0</v>
      </c>
    </row>
    <row r="737" spans="2:27" x14ac:dyDescent="0.35">
      <c r="B737" s="5"/>
      <c r="C737" s="5"/>
      <c r="D737" s="26"/>
      <c r="E737" s="51"/>
      <c r="F737" s="53"/>
      <c r="G737" s="49"/>
      <c r="H737" s="49"/>
      <c r="I737" s="49"/>
      <c r="J737" s="49"/>
      <c r="K737" s="49"/>
      <c r="L737" s="49"/>
      <c r="M737" s="49"/>
      <c r="N737" s="49"/>
      <c r="O737" s="49"/>
      <c r="P737" s="56"/>
      <c r="Q737" s="70"/>
      <c r="R737" s="61"/>
      <c r="T737" s="62">
        <f>$G737+$H737+$L737+IF(ISBLANK($E737),0,$F737*VLOOKUP($E737,'INFO_Materials recyclability'!$I$6:$M$14,2,0))</f>
        <v>0</v>
      </c>
      <c r="U737" s="62">
        <f>$I737+$J737+$K737+$M737+$N737+$O737+$P737+$Q737+$R737+IF(ISBLANK($E737),0,$F737*(1-VLOOKUP($E737,'INFO_Materials recyclability'!$I$6:$M$14,2,0)))</f>
        <v>0</v>
      </c>
      <c r="V737" s="62">
        <f>$G737+$H737+$K737+IF(ISBLANK($E737),0,$F737*VLOOKUP($E737,'INFO_Materials recyclability'!$I$6:$M$14,3,0))</f>
        <v>0</v>
      </c>
      <c r="W737" s="62">
        <f>$I737+$J737+$L737+$M737+$N737+$O737+$P737+$Q737+$R737+IF(ISBLANK($E737),0,$F737*(1-VLOOKUP($E737,'INFO_Materials recyclability'!$I$6:$M$14,3,0)))</f>
        <v>0</v>
      </c>
      <c r="X737" s="62">
        <f>$G737+$H737+$I737+IF(ISBLANK($E737),0,$F737*VLOOKUP($E737,'INFO_Materials recyclability'!$I$6:$M$14,4,0))</f>
        <v>0</v>
      </c>
      <c r="Y737" s="62">
        <f>$J737+$K737+$L737+$M737+$N737+$O737+$P737+$Q737+$R737+IF(ISBLANK($E737),0,$F737*(1-VLOOKUP($E737,'INFO_Materials recyclability'!$I$6:$M$14,4,0)))</f>
        <v>0</v>
      </c>
      <c r="Z737" s="62">
        <f>$G737+$H737+$I737+$J737+IF(ISBLANK($E737),0,$F737*VLOOKUP($E737,'INFO_Materials recyclability'!$I$6:$M$14,5,0))</f>
        <v>0</v>
      </c>
      <c r="AA737" s="62">
        <f>$K737+$L737+$M737+$N737+$O737+$P737+$Q737+$R737+IF(ISBLANK($E737),0,$F737*(1-VLOOKUP($E737,'INFO_Materials recyclability'!$I$6:$M$14,5,0)))</f>
        <v>0</v>
      </c>
    </row>
    <row r="738" spans="2:27" x14ac:dyDescent="0.35">
      <c r="B738" s="5"/>
      <c r="C738" s="5"/>
      <c r="D738" s="26"/>
      <c r="E738" s="51"/>
      <c r="F738" s="53"/>
      <c r="G738" s="49"/>
      <c r="H738" s="49"/>
      <c r="I738" s="49"/>
      <c r="J738" s="49"/>
      <c r="K738" s="49"/>
      <c r="L738" s="49"/>
      <c r="M738" s="49"/>
      <c r="N738" s="49"/>
      <c r="O738" s="49"/>
      <c r="P738" s="56"/>
      <c r="Q738" s="70"/>
      <c r="R738" s="61"/>
      <c r="T738" s="62">
        <f>$G738+$H738+$L738+IF(ISBLANK($E738),0,$F738*VLOOKUP($E738,'INFO_Materials recyclability'!$I$6:$M$14,2,0))</f>
        <v>0</v>
      </c>
      <c r="U738" s="62">
        <f>$I738+$J738+$K738+$M738+$N738+$O738+$P738+$Q738+$R738+IF(ISBLANK($E738),0,$F738*(1-VLOOKUP($E738,'INFO_Materials recyclability'!$I$6:$M$14,2,0)))</f>
        <v>0</v>
      </c>
      <c r="V738" s="62">
        <f>$G738+$H738+$K738+IF(ISBLANK($E738),0,$F738*VLOOKUP($E738,'INFO_Materials recyclability'!$I$6:$M$14,3,0))</f>
        <v>0</v>
      </c>
      <c r="W738" s="62">
        <f>$I738+$J738+$L738+$M738+$N738+$O738+$P738+$Q738+$R738+IF(ISBLANK($E738),0,$F738*(1-VLOOKUP($E738,'INFO_Materials recyclability'!$I$6:$M$14,3,0)))</f>
        <v>0</v>
      </c>
      <c r="X738" s="62">
        <f>$G738+$H738+$I738+IF(ISBLANK($E738),0,$F738*VLOOKUP($E738,'INFO_Materials recyclability'!$I$6:$M$14,4,0))</f>
        <v>0</v>
      </c>
      <c r="Y738" s="62">
        <f>$J738+$K738+$L738+$M738+$N738+$O738+$P738+$Q738+$R738+IF(ISBLANK($E738),0,$F738*(1-VLOOKUP($E738,'INFO_Materials recyclability'!$I$6:$M$14,4,0)))</f>
        <v>0</v>
      </c>
      <c r="Z738" s="62">
        <f>$G738+$H738+$I738+$J738+IF(ISBLANK($E738),0,$F738*VLOOKUP($E738,'INFO_Materials recyclability'!$I$6:$M$14,5,0))</f>
        <v>0</v>
      </c>
      <c r="AA738" s="62">
        <f>$K738+$L738+$M738+$N738+$O738+$P738+$Q738+$R738+IF(ISBLANK($E738),0,$F738*(1-VLOOKUP($E738,'INFO_Materials recyclability'!$I$6:$M$14,5,0)))</f>
        <v>0</v>
      </c>
    </row>
    <row r="739" spans="2:27" x14ac:dyDescent="0.35">
      <c r="B739" s="5"/>
      <c r="C739" s="5"/>
      <c r="D739" s="26"/>
      <c r="E739" s="51"/>
      <c r="F739" s="53"/>
      <c r="G739" s="49"/>
      <c r="H739" s="49"/>
      <c r="I739" s="49"/>
      <c r="J739" s="49"/>
      <c r="K739" s="49"/>
      <c r="L739" s="49"/>
      <c r="M739" s="49"/>
      <c r="N739" s="49"/>
      <c r="O739" s="49"/>
      <c r="P739" s="56"/>
      <c r="Q739" s="70"/>
      <c r="R739" s="61"/>
      <c r="T739" s="62">
        <f>$G739+$H739+$L739+IF(ISBLANK($E739),0,$F739*VLOOKUP($E739,'INFO_Materials recyclability'!$I$6:$M$14,2,0))</f>
        <v>0</v>
      </c>
      <c r="U739" s="62">
        <f>$I739+$J739+$K739+$M739+$N739+$O739+$P739+$Q739+$R739+IF(ISBLANK($E739),0,$F739*(1-VLOOKUP($E739,'INFO_Materials recyclability'!$I$6:$M$14,2,0)))</f>
        <v>0</v>
      </c>
      <c r="V739" s="62">
        <f>$G739+$H739+$K739+IF(ISBLANK($E739),0,$F739*VLOOKUP($E739,'INFO_Materials recyclability'!$I$6:$M$14,3,0))</f>
        <v>0</v>
      </c>
      <c r="W739" s="62">
        <f>$I739+$J739+$L739+$M739+$N739+$O739+$P739+$Q739+$R739+IF(ISBLANK($E739),0,$F739*(1-VLOOKUP($E739,'INFO_Materials recyclability'!$I$6:$M$14,3,0)))</f>
        <v>0</v>
      </c>
      <c r="X739" s="62">
        <f>$G739+$H739+$I739+IF(ISBLANK($E739),0,$F739*VLOOKUP($E739,'INFO_Materials recyclability'!$I$6:$M$14,4,0))</f>
        <v>0</v>
      </c>
      <c r="Y739" s="62">
        <f>$J739+$K739+$L739+$M739+$N739+$O739+$P739+$Q739+$R739+IF(ISBLANK($E739),0,$F739*(1-VLOOKUP($E739,'INFO_Materials recyclability'!$I$6:$M$14,4,0)))</f>
        <v>0</v>
      </c>
      <c r="Z739" s="62">
        <f>$G739+$H739+$I739+$J739+IF(ISBLANK($E739),0,$F739*VLOOKUP($E739,'INFO_Materials recyclability'!$I$6:$M$14,5,0))</f>
        <v>0</v>
      </c>
      <c r="AA739" s="62">
        <f>$K739+$L739+$M739+$N739+$O739+$P739+$Q739+$R739+IF(ISBLANK($E739),0,$F739*(1-VLOOKUP($E739,'INFO_Materials recyclability'!$I$6:$M$14,5,0)))</f>
        <v>0</v>
      </c>
    </row>
    <row r="740" spans="2:27" x14ac:dyDescent="0.35">
      <c r="B740" s="5"/>
      <c r="C740" s="5"/>
      <c r="D740" s="26"/>
      <c r="E740" s="51"/>
      <c r="F740" s="53"/>
      <c r="G740" s="49"/>
      <c r="H740" s="49"/>
      <c r="I740" s="49"/>
      <c r="J740" s="49"/>
      <c r="K740" s="49"/>
      <c r="L740" s="49"/>
      <c r="M740" s="49"/>
      <c r="N740" s="49"/>
      <c r="O740" s="49"/>
      <c r="P740" s="56"/>
      <c r="Q740" s="70"/>
      <c r="R740" s="61"/>
      <c r="T740" s="62">
        <f>$G740+$H740+$L740+IF(ISBLANK($E740),0,$F740*VLOOKUP($E740,'INFO_Materials recyclability'!$I$6:$M$14,2,0))</f>
        <v>0</v>
      </c>
      <c r="U740" s="62">
        <f>$I740+$J740+$K740+$M740+$N740+$O740+$P740+$Q740+$R740+IF(ISBLANK($E740),0,$F740*(1-VLOOKUP($E740,'INFO_Materials recyclability'!$I$6:$M$14,2,0)))</f>
        <v>0</v>
      </c>
      <c r="V740" s="62">
        <f>$G740+$H740+$K740+IF(ISBLANK($E740),0,$F740*VLOOKUP($E740,'INFO_Materials recyclability'!$I$6:$M$14,3,0))</f>
        <v>0</v>
      </c>
      <c r="W740" s="62">
        <f>$I740+$J740+$L740+$M740+$N740+$O740+$P740+$Q740+$R740+IF(ISBLANK($E740),0,$F740*(1-VLOOKUP($E740,'INFO_Materials recyclability'!$I$6:$M$14,3,0)))</f>
        <v>0</v>
      </c>
      <c r="X740" s="62">
        <f>$G740+$H740+$I740+IF(ISBLANK($E740),0,$F740*VLOOKUP($E740,'INFO_Materials recyclability'!$I$6:$M$14,4,0))</f>
        <v>0</v>
      </c>
      <c r="Y740" s="62">
        <f>$J740+$K740+$L740+$M740+$N740+$O740+$P740+$Q740+$R740+IF(ISBLANK($E740),0,$F740*(1-VLOOKUP($E740,'INFO_Materials recyclability'!$I$6:$M$14,4,0)))</f>
        <v>0</v>
      </c>
      <c r="Z740" s="62">
        <f>$G740+$H740+$I740+$J740+IF(ISBLANK($E740),0,$F740*VLOOKUP($E740,'INFO_Materials recyclability'!$I$6:$M$14,5,0))</f>
        <v>0</v>
      </c>
      <c r="AA740" s="62">
        <f>$K740+$L740+$M740+$N740+$O740+$P740+$Q740+$R740+IF(ISBLANK($E740),0,$F740*(1-VLOOKUP($E740,'INFO_Materials recyclability'!$I$6:$M$14,5,0)))</f>
        <v>0</v>
      </c>
    </row>
    <row r="741" spans="2:27" x14ac:dyDescent="0.35">
      <c r="B741" s="5"/>
      <c r="C741" s="5"/>
      <c r="D741" s="26"/>
      <c r="E741" s="51"/>
      <c r="F741" s="53"/>
      <c r="G741" s="49"/>
      <c r="H741" s="49"/>
      <c r="I741" s="49"/>
      <c r="J741" s="49"/>
      <c r="K741" s="49"/>
      <c r="L741" s="49"/>
      <c r="M741" s="49"/>
      <c r="N741" s="49"/>
      <c r="O741" s="49"/>
      <c r="P741" s="56"/>
      <c r="Q741" s="70"/>
      <c r="R741" s="61"/>
      <c r="T741" s="62">
        <f>$G741+$H741+$L741+IF(ISBLANK($E741),0,$F741*VLOOKUP($E741,'INFO_Materials recyclability'!$I$6:$M$14,2,0))</f>
        <v>0</v>
      </c>
      <c r="U741" s="62">
        <f>$I741+$J741+$K741+$M741+$N741+$O741+$P741+$Q741+$R741+IF(ISBLANK($E741),0,$F741*(1-VLOOKUP($E741,'INFO_Materials recyclability'!$I$6:$M$14,2,0)))</f>
        <v>0</v>
      </c>
      <c r="V741" s="62">
        <f>$G741+$H741+$K741+IF(ISBLANK($E741),0,$F741*VLOOKUP($E741,'INFO_Materials recyclability'!$I$6:$M$14,3,0))</f>
        <v>0</v>
      </c>
      <c r="W741" s="62">
        <f>$I741+$J741+$L741+$M741+$N741+$O741+$P741+$Q741+$R741+IF(ISBLANK($E741),0,$F741*(1-VLOOKUP($E741,'INFO_Materials recyclability'!$I$6:$M$14,3,0)))</f>
        <v>0</v>
      </c>
      <c r="X741" s="62">
        <f>$G741+$H741+$I741+IF(ISBLANK($E741),0,$F741*VLOOKUP($E741,'INFO_Materials recyclability'!$I$6:$M$14,4,0))</f>
        <v>0</v>
      </c>
      <c r="Y741" s="62">
        <f>$J741+$K741+$L741+$M741+$N741+$O741+$P741+$Q741+$R741+IF(ISBLANK($E741),0,$F741*(1-VLOOKUP($E741,'INFO_Materials recyclability'!$I$6:$M$14,4,0)))</f>
        <v>0</v>
      </c>
      <c r="Z741" s="62">
        <f>$G741+$H741+$I741+$J741+IF(ISBLANK($E741),0,$F741*VLOOKUP($E741,'INFO_Materials recyclability'!$I$6:$M$14,5,0))</f>
        <v>0</v>
      </c>
      <c r="AA741" s="62">
        <f>$K741+$L741+$M741+$N741+$O741+$P741+$Q741+$R741+IF(ISBLANK($E741),0,$F741*(1-VLOOKUP($E741,'INFO_Materials recyclability'!$I$6:$M$14,5,0)))</f>
        <v>0</v>
      </c>
    </row>
    <row r="742" spans="2:27" x14ac:dyDescent="0.35">
      <c r="B742" s="5"/>
      <c r="C742" s="5"/>
      <c r="D742" s="26"/>
      <c r="E742" s="51"/>
      <c r="F742" s="53"/>
      <c r="G742" s="49"/>
      <c r="H742" s="49"/>
      <c r="I742" s="49"/>
      <c r="J742" s="49"/>
      <c r="K742" s="49"/>
      <c r="L742" s="49"/>
      <c r="M742" s="49"/>
      <c r="N742" s="49"/>
      <c r="O742" s="49"/>
      <c r="P742" s="56"/>
      <c r="Q742" s="70"/>
      <c r="R742" s="61"/>
      <c r="T742" s="62">
        <f>$G742+$H742+$L742+IF(ISBLANK($E742),0,$F742*VLOOKUP($E742,'INFO_Materials recyclability'!$I$6:$M$14,2,0))</f>
        <v>0</v>
      </c>
      <c r="U742" s="62">
        <f>$I742+$J742+$K742+$M742+$N742+$O742+$P742+$Q742+$R742+IF(ISBLANK($E742),0,$F742*(1-VLOOKUP($E742,'INFO_Materials recyclability'!$I$6:$M$14,2,0)))</f>
        <v>0</v>
      </c>
      <c r="V742" s="62">
        <f>$G742+$H742+$K742+IF(ISBLANK($E742),0,$F742*VLOOKUP($E742,'INFO_Materials recyclability'!$I$6:$M$14,3,0))</f>
        <v>0</v>
      </c>
      <c r="W742" s="62">
        <f>$I742+$J742+$L742+$M742+$N742+$O742+$P742+$Q742+$R742+IF(ISBLANK($E742),0,$F742*(1-VLOOKUP($E742,'INFO_Materials recyclability'!$I$6:$M$14,3,0)))</f>
        <v>0</v>
      </c>
      <c r="X742" s="62">
        <f>$G742+$H742+$I742+IF(ISBLANK($E742),0,$F742*VLOOKUP($E742,'INFO_Materials recyclability'!$I$6:$M$14,4,0))</f>
        <v>0</v>
      </c>
      <c r="Y742" s="62">
        <f>$J742+$K742+$L742+$M742+$N742+$O742+$P742+$Q742+$R742+IF(ISBLANK($E742),0,$F742*(1-VLOOKUP($E742,'INFO_Materials recyclability'!$I$6:$M$14,4,0)))</f>
        <v>0</v>
      </c>
      <c r="Z742" s="62">
        <f>$G742+$H742+$I742+$J742+IF(ISBLANK($E742),0,$F742*VLOOKUP($E742,'INFO_Materials recyclability'!$I$6:$M$14,5,0))</f>
        <v>0</v>
      </c>
      <c r="AA742" s="62">
        <f>$K742+$L742+$M742+$N742+$O742+$P742+$Q742+$R742+IF(ISBLANK($E742),0,$F742*(1-VLOOKUP($E742,'INFO_Materials recyclability'!$I$6:$M$14,5,0)))</f>
        <v>0</v>
      </c>
    </row>
    <row r="743" spans="2:27" x14ac:dyDescent="0.35">
      <c r="B743" s="5"/>
      <c r="C743" s="5"/>
      <c r="D743" s="26"/>
      <c r="E743" s="51"/>
      <c r="F743" s="53"/>
      <c r="G743" s="49"/>
      <c r="H743" s="49"/>
      <c r="I743" s="49"/>
      <c r="J743" s="49"/>
      <c r="K743" s="49"/>
      <c r="L743" s="49"/>
      <c r="M743" s="49"/>
      <c r="N743" s="49"/>
      <c r="O743" s="49"/>
      <c r="P743" s="56"/>
      <c r="Q743" s="70"/>
      <c r="R743" s="61"/>
      <c r="T743" s="62">
        <f>$G743+$H743+$L743+IF(ISBLANK($E743),0,$F743*VLOOKUP($E743,'INFO_Materials recyclability'!$I$6:$M$14,2,0))</f>
        <v>0</v>
      </c>
      <c r="U743" s="62">
        <f>$I743+$J743+$K743+$M743+$N743+$O743+$P743+$Q743+$R743+IF(ISBLANK($E743),0,$F743*(1-VLOOKUP($E743,'INFO_Materials recyclability'!$I$6:$M$14,2,0)))</f>
        <v>0</v>
      </c>
      <c r="V743" s="62">
        <f>$G743+$H743+$K743+IF(ISBLANK($E743),0,$F743*VLOOKUP($E743,'INFO_Materials recyclability'!$I$6:$M$14,3,0))</f>
        <v>0</v>
      </c>
      <c r="W743" s="62">
        <f>$I743+$J743+$L743+$M743+$N743+$O743+$P743+$Q743+$R743+IF(ISBLANK($E743),0,$F743*(1-VLOOKUP($E743,'INFO_Materials recyclability'!$I$6:$M$14,3,0)))</f>
        <v>0</v>
      </c>
      <c r="X743" s="62">
        <f>$G743+$H743+$I743+IF(ISBLANK($E743),0,$F743*VLOOKUP($E743,'INFO_Materials recyclability'!$I$6:$M$14,4,0))</f>
        <v>0</v>
      </c>
      <c r="Y743" s="62">
        <f>$J743+$K743+$L743+$M743+$N743+$O743+$P743+$Q743+$R743+IF(ISBLANK($E743),0,$F743*(1-VLOOKUP($E743,'INFO_Materials recyclability'!$I$6:$M$14,4,0)))</f>
        <v>0</v>
      </c>
      <c r="Z743" s="62">
        <f>$G743+$H743+$I743+$J743+IF(ISBLANK($E743),0,$F743*VLOOKUP($E743,'INFO_Materials recyclability'!$I$6:$M$14,5,0))</f>
        <v>0</v>
      </c>
      <c r="AA743" s="62">
        <f>$K743+$L743+$M743+$N743+$O743+$P743+$Q743+$R743+IF(ISBLANK($E743),0,$F743*(1-VLOOKUP($E743,'INFO_Materials recyclability'!$I$6:$M$14,5,0)))</f>
        <v>0</v>
      </c>
    </row>
    <row r="744" spans="2:27" x14ac:dyDescent="0.35">
      <c r="B744" s="5"/>
      <c r="C744" s="5"/>
      <c r="D744" s="26"/>
      <c r="E744" s="51"/>
      <c r="F744" s="53"/>
      <c r="G744" s="49"/>
      <c r="H744" s="49"/>
      <c r="I744" s="49"/>
      <c r="J744" s="49"/>
      <c r="K744" s="49"/>
      <c r="L744" s="49"/>
      <c r="M744" s="49"/>
      <c r="N744" s="49"/>
      <c r="O744" s="49"/>
      <c r="P744" s="56"/>
      <c r="Q744" s="70"/>
      <c r="R744" s="61"/>
      <c r="T744" s="62">
        <f>$G744+$H744+$L744+IF(ISBLANK($E744),0,$F744*VLOOKUP($E744,'INFO_Materials recyclability'!$I$6:$M$14,2,0))</f>
        <v>0</v>
      </c>
      <c r="U744" s="62">
        <f>$I744+$J744+$K744+$M744+$N744+$O744+$P744+$Q744+$R744+IF(ISBLANK($E744),0,$F744*(1-VLOOKUP($E744,'INFO_Materials recyclability'!$I$6:$M$14,2,0)))</f>
        <v>0</v>
      </c>
      <c r="V744" s="62">
        <f>$G744+$H744+$K744+IF(ISBLANK($E744),0,$F744*VLOOKUP($E744,'INFO_Materials recyclability'!$I$6:$M$14,3,0))</f>
        <v>0</v>
      </c>
      <c r="W744" s="62">
        <f>$I744+$J744+$L744+$M744+$N744+$O744+$P744+$Q744+$R744+IF(ISBLANK($E744),0,$F744*(1-VLOOKUP($E744,'INFO_Materials recyclability'!$I$6:$M$14,3,0)))</f>
        <v>0</v>
      </c>
      <c r="X744" s="62">
        <f>$G744+$H744+$I744+IF(ISBLANK($E744),0,$F744*VLOOKUP($E744,'INFO_Materials recyclability'!$I$6:$M$14,4,0))</f>
        <v>0</v>
      </c>
      <c r="Y744" s="62">
        <f>$J744+$K744+$L744+$M744+$N744+$O744+$P744+$Q744+$R744+IF(ISBLANK($E744),0,$F744*(1-VLOOKUP($E744,'INFO_Materials recyclability'!$I$6:$M$14,4,0)))</f>
        <v>0</v>
      </c>
      <c r="Z744" s="62">
        <f>$G744+$H744+$I744+$J744+IF(ISBLANK($E744),0,$F744*VLOOKUP($E744,'INFO_Materials recyclability'!$I$6:$M$14,5,0))</f>
        <v>0</v>
      </c>
      <c r="AA744" s="62">
        <f>$K744+$L744+$M744+$N744+$O744+$P744+$Q744+$R744+IF(ISBLANK($E744),0,$F744*(1-VLOOKUP($E744,'INFO_Materials recyclability'!$I$6:$M$14,5,0)))</f>
        <v>0</v>
      </c>
    </row>
    <row r="745" spans="2:27" x14ac:dyDescent="0.35">
      <c r="B745" s="5"/>
      <c r="C745" s="5"/>
      <c r="D745" s="26"/>
      <c r="E745" s="51"/>
      <c r="F745" s="53"/>
      <c r="G745" s="49"/>
      <c r="H745" s="49"/>
      <c r="I745" s="49"/>
      <c r="J745" s="49"/>
      <c r="K745" s="49"/>
      <c r="L745" s="49"/>
      <c r="M745" s="49"/>
      <c r="N745" s="49"/>
      <c r="O745" s="49"/>
      <c r="P745" s="56"/>
      <c r="Q745" s="70"/>
      <c r="R745" s="61"/>
      <c r="T745" s="62">
        <f>$G745+$H745+$L745+IF(ISBLANK($E745),0,$F745*VLOOKUP($E745,'INFO_Materials recyclability'!$I$6:$M$14,2,0))</f>
        <v>0</v>
      </c>
      <c r="U745" s="62">
        <f>$I745+$J745+$K745+$M745+$N745+$O745+$P745+$Q745+$R745+IF(ISBLANK($E745),0,$F745*(1-VLOOKUP($E745,'INFO_Materials recyclability'!$I$6:$M$14,2,0)))</f>
        <v>0</v>
      </c>
      <c r="V745" s="62">
        <f>$G745+$H745+$K745+IF(ISBLANK($E745),0,$F745*VLOOKUP($E745,'INFO_Materials recyclability'!$I$6:$M$14,3,0))</f>
        <v>0</v>
      </c>
      <c r="W745" s="62">
        <f>$I745+$J745+$L745+$M745+$N745+$O745+$P745+$Q745+$R745+IF(ISBLANK($E745),0,$F745*(1-VLOOKUP($E745,'INFO_Materials recyclability'!$I$6:$M$14,3,0)))</f>
        <v>0</v>
      </c>
      <c r="X745" s="62">
        <f>$G745+$H745+$I745+IF(ISBLANK($E745),0,$F745*VLOOKUP($E745,'INFO_Materials recyclability'!$I$6:$M$14,4,0))</f>
        <v>0</v>
      </c>
      <c r="Y745" s="62">
        <f>$J745+$K745+$L745+$M745+$N745+$O745+$P745+$Q745+$R745+IF(ISBLANK($E745),0,$F745*(1-VLOOKUP($E745,'INFO_Materials recyclability'!$I$6:$M$14,4,0)))</f>
        <v>0</v>
      </c>
      <c r="Z745" s="62">
        <f>$G745+$H745+$I745+$J745+IF(ISBLANK($E745),0,$F745*VLOOKUP($E745,'INFO_Materials recyclability'!$I$6:$M$14,5,0))</f>
        <v>0</v>
      </c>
      <c r="AA745" s="62">
        <f>$K745+$L745+$M745+$N745+$O745+$P745+$Q745+$R745+IF(ISBLANK($E745),0,$F745*(1-VLOOKUP($E745,'INFO_Materials recyclability'!$I$6:$M$14,5,0)))</f>
        <v>0</v>
      </c>
    </row>
    <row r="746" spans="2:27" x14ac:dyDescent="0.35">
      <c r="B746" s="5"/>
      <c r="C746" s="5"/>
      <c r="D746" s="26"/>
      <c r="E746" s="51"/>
      <c r="F746" s="53"/>
      <c r="G746" s="49"/>
      <c r="H746" s="49"/>
      <c r="I746" s="49"/>
      <c r="J746" s="49"/>
      <c r="K746" s="49"/>
      <c r="L746" s="49"/>
      <c r="M746" s="49"/>
      <c r="N746" s="49"/>
      <c r="O746" s="49"/>
      <c r="P746" s="56"/>
      <c r="Q746" s="70"/>
      <c r="R746" s="61"/>
      <c r="T746" s="62">
        <f>$G746+$H746+$L746+IF(ISBLANK($E746),0,$F746*VLOOKUP($E746,'INFO_Materials recyclability'!$I$6:$M$14,2,0))</f>
        <v>0</v>
      </c>
      <c r="U746" s="62">
        <f>$I746+$J746+$K746+$M746+$N746+$O746+$P746+$Q746+$R746+IF(ISBLANK($E746),0,$F746*(1-VLOOKUP($E746,'INFO_Materials recyclability'!$I$6:$M$14,2,0)))</f>
        <v>0</v>
      </c>
      <c r="V746" s="62">
        <f>$G746+$H746+$K746+IF(ISBLANK($E746),0,$F746*VLOOKUP($E746,'INFO_Materials recyclability'!$I$6:$M$14,3,0))</f>
        <v>0</v>
      </c>
      <c r="W746" s="62">
        <f>$I746+$J746+$L746+$M746+$N746+$O746+$P746+$Q746+$R746+IF(ISBLANK($E746),0,$F746*(1-VLOOKUP($E746,'INFO_Materials recyclability'!$I$6:$M$14,3,0)))</f>
        <v>0</v>
      </c>
      <c r="X746" s="62">
        <f>$G746+$H746+$I746+IF(ISBLANK($E746),0,$F746*VLOOKUP($E746,'INFO_Materials recyclability'!$I$6:$M$14,4,0))</f>
        <v>0</v>
      </c>
      <c r="Y746" s="62">
        <f>$J746+$K746+$L746+$M746+$N746+$O746+$P746+$Q746+$R746+IF(ISBLANK($E746),0,$F746*(1-VLOOKUP($E746,'INFO_Materials recyclability'!$I$6:$M$14,4,0)))</f>
        <v>0</v>
      </c>
      <c r="Z746" s="62">
        <f>$G746+$H746+$I746+$J746+IF(ISBLANK($E746),0,$F746*VLOOKUP($E746,'INFO_Materials recyclability'!$I$6:$M$14,5,0))</f>
        <v>0</v>
      </c>
      <c r="AA746" s="62">
        <f>$K746+$L746+$M746+$N746+$O746+$P746+$Q746+$R746+IF(ISBLANK($E746),0,$F746*(1-VLOOKUP($E746,'INFO_Materials recyclability'!$I$6:$M$14,5,0)))</f>
        <v>0</v>
      </c>
    </row>
    <row r="747" spans="2:27" x14ac:dyDescent="0.35">
      <c r="B747" s="5"/>
      <c r="C747" s="5"/>
      <c r="D747" s="26"/>
      <c r="E747" s="51"/>
      <c r="F747" s="53"/>
      <c r="G747" s="49"/>
      <c r="H747" s="49"/>
      <c r="I747" s="49"/>
      <c r="J747" s="49"/>
      <c r="K747" s="49"/>
      <c r="L747" s="49"/>
      <c r="M747" s="49"/>
      <c r="N747" s="49"/>
      <c r="O747" s="49"/>
      <c r="P747" s="56"/>
      <c r="Q747" s="70"/>
      <c r="R747" s="61"/>
      <c r="T747" s="62">
        <f>$G747+$H747+$L747+IF(ISBLANK($E747),0,$F747*VLOOKUP($E747,'INFO_Materials recyclability'!$I$6:$M$14,2,0))</f>
        <v>0</v>
      </c>
      <c r="U747" s="62">
        <f>$I747+$J747+$K747+$M747+$N747+$O747+$P747+$Q747+$R747+IF(ISBLANK($E747),0,$F747*(1-VLOOKUP($E747,'INFO_Materials recyclability'!$I$6:$M$14,2,0)))</f>
        <v>0</v>
      </c>
      <c r="V747" s="62">
        <f>$G747+$H747+$K747+IF(ISBLANK($E747),0,$F747*VLOOKUP($E747,'INFO_Materials recyclability'!$I$6:$M$14,3,0))</f>
        <v>0</v>
      </c>
      <c r="W747" s="62">
        <f>$I747+$J747+$L747+$M747+$N747+$O747+$P747+$Q747+$R747+IF(ISBLANK($E747),0,$F747*(1-VLOOKUP($E747,'INFO_Materials recyclability'!$I$6:$M$14,3,0)))</f>
        <v>0</v>
      </c>
      <c r="X747" s="62">
        <f>$G747+$H747+$I747+IF(ISBLANK($E747),0,$F747*VLOOKUP($E747,'INFO_Materials recyclability'!$I$6:$M$14,4,0))</f>
        <v>0</v>
      </c>
      <c r="Y747" s="62">
        <f>$J747+$K747+$L747+$M747+$N747+$O747+$P747+$Q747+$R747+IF(ISBLANK($E747),0,$F747*(1-VLOOKUP($E747,'INFO_Materials recyclability'!$I$6:$M$14,4,0)))</f>
        <v>0</v>
      </c>
      <c r="Z747" s="62">
        <f>$G747+$H747+$I747+$J747+IF(ISBLANK($E747),0,$F747*VLOOKUP($E747,'INFO_Materials recyclability'!$I$6:$M$14,5,0))</f>
        <v>0</v>
      </c>
      <c r="AA747" s="62">
        <f>$K747+$L747+$M747+$N747+$O747+$P747+$Q747+$R747+IF(ISBLANK($E747),0,$F747*(1-VLOOKUP($E747,'INFO_Materials recyclability'!$I$6:$M$14,5,0)))</f>
        <v>0</v>
      </c>
    </row>
    <row r="748" spans="2:27" x14ac:dyDescent="0.35">
      <c r="B748" s="5"/>
      <c r="C748" s="5"/>
      <c r="D748" s="26"/>
      <c r="E748" s="51"/>
      <c r="F748" s="53"/>
      <c r="G748" s="49"/>
      <c r="H748" s="49"/>
      <c r="I748" s="49"/>
      <c r="J748" s="49"/>
      <c r="K748" s="49"/>
      <c r="L748" s="49"/>
      <c r="M748" s="49"/>
      <c r="N748" s="49"/>
      <c r="O748" s="49"/>
      <c r="P748" s="56"/>
      <c r="Q748" s="70"/>
      <c r="R748" s="61"/>
      <c r="T748" s="62">
        <f>$G748+$H748+$L748+IF(ISBLANK($E748),0,$F748*VLOOKUP($E748,'INFO_Materials recyclability'!$I$6:$M$14,2,0))</f>
        <v>0</v>
      </c>
      <c r="U748" s="62">
        <f>$I748+$J748+$K748+$M748+$N748+$O748+$P748+$Q748+$R748+IF(ISBLANK($E748),0,$F748*(1-VLOOKUP($E748,'INFO_Materials recyclability'!$I$6:$M$14,2,0)))</f>
        <v>0</v>
      </c>
      <c r="V748" s="62">
        <f>$G748+$H748+$K748+IF(ISBLANK($E748),0,$F748*VLOOKUP($E748,'INFO_Materials recyclability'!$I$6:$M$14,3,0))</f>
        <v>0</v>
      </c>
      <c r="W748" s="62">
        <f>$I748+$J748+$L748+$M748+$N748+$O748+$P748+$Q748+$R748+IF(ISBLANK($E748),0,$F748*(1-VLOOKUP($E748,'INFO_Materials recyclability'!$I$6:$M$14,3,0)))</f>
        <v>0</v>
      </c>
      <c r="X748" s="62">
        <f>$G748+$H748+$I748+IF(ISBLANK($E748),0,$F748*VLOOKUP($E748,'INFO_Materials recyclability'!$I$6:$M$14,4,0))</f>
        <v>0</v>
      </c>
      <c r="Y748" s="62">
        <f>$J748+$K748+$L748+$M748+$N748+$O748+$P748+$Q748+$R748+IF(ISBLANK($E748),0,$F748*(1-VLOOKUP($E748,'INFO_Materials recyclability'!$I$6:$M$14,4,0)))</f>
        <v>0</v>
      </c>
      <c r="Z748" s="62">
        <f>$G748+$H748+$I748+$J748+IF(ISBLANK($E748),0,$F748*VLOOKUP($E748,'INFO_Materials recyclability'!$I$6:$M$14,5,0))</f>
        <v>0</v>
      </c>
      <c r="AA748" s="62">
        <f>$K748+$L748+$M748+$N748+$O748+$P748+$Q748+$R748+IF(ISBLANK($E748),0,$F748*(1-VLOOKUP($E748,'INFO_Materials recyclability'!$I$6:$M$14,5,0)))</f>
        <v>0</v>
      </c>
    </row>
    <row r="749" spans="2:27" x14ac:dyDescent="0.35">
      <c r="B749" s="5"/>
      <c r="C749" s="5"/>
      <c r="D749" s="26"/>
      <c r="E749" s="51"/>
      <c r="F749" s="53"/>
      <c r="G749" s="49"/>
      <c r="H749" s="49"/>
      <c r="I749" s="49"/>
      <c r="J749" s="49"/>
      <c r="K749" s="49"/>
      <c r="L749" s="49"/>
      <c r="M749" s="49"/>
      <c r="N749" s="49"/>
      <c r="O749" s="49"/>
      <c r="P749" s="56"/>
      <c r="Q749" s="70"/>
      <c r="R749" s="61"/>
      <c r="T749" s="62">
        <f>$G749+$H749+$L749+IF(ISBLANK($E749),0,$F749*VLOOKUP($E749,'INFO_Materials recyclability'!$I$6:$M$14,2,0))</f>
        <v>0</v>
      </c>
      <c r="U749" s="62">
        <f>$I749+$J749+$K749+$M749+$N749+$O749+$P749+$Q749+$R749+IF(ISBLANK($E749),0,$F749*(1-VLOOKUP($E749,'INFO_Materials recyclability'!$I$6:$M$14,2,0)))</f>
        <v>0</v>
      </c>
      <c r="V749" s="62">
        <f>$G749+$H749+$K749+IF(ISBLANK($E749),0,$F749*VLOOKUP($E749,'INFO_Materials recyclability'!$I$6:$M$14,3,0))</f>
        <v>0</v>
      </c>
      <c r="W749" s="62">
        <f>$I749+$J749+$L749+$M749+$N749+$O749+$P749+$Q749+$R749+IF(ISBLANK($E749),0,$F749*(1-VLOOKUP($E749,'INFO_Materials recyclability'!$I$6:$M$14,3,0)))</f>
        <v>0</v>
      </c>
      <c r="X749" s="62">
        <f>$G749+$H749+$I749+IF(ISBLANK($E749),0,$F749*VLOOKUP($E749,'INFO_Materials recyclability'!$I$6:$M$14,4,0))</f>
        <v>0</v>
      </c>
      <c r="Y749" s="62">
        <f>$J749+$K749+$L749+$M749+$N749+$O749+$P749+$Q749+$R749+IF(ISBLANK($E749),0,$F749*(1-VLOOKUP($E749,'INFO_Materials recyclability'!$I$6:$M$14,4,0)))</f>
        <v>0</v>
      </c>
      <c r="Z749" s="62">
        <f>$G749+$H749+$I749+$J749+IF(ISBLANK($E749),0,$F749*VLOOKUP($E749,'INFO_Materials recyclability'!$I$6:$M$14,5,0))</f>
        <v>0</v>
      </c>
      <c r="AA749" s="62">
        <f>$K749+$L749+$M749+$N749+$O749+$P749+$Q749+$R749+IF(ISBLANK($E749),0,$F749*(1-VLOOKUP($E749,'INFO_Materials recyclability'!$I$6:$M$14,5,0)))</f>
        <v>0</v>
      </c>
    </row>
    <row r="750" spans="2:27" x14ac:dyDescent="0.35">
      <c r="B750" s="5"/>
      <c r="C750" s="5"/>
      <c r="D750" s="26"/>
      <c r="E750" s="51"/>
      <c r="F750" s="53"/>
      <c r="G750" s="49"/>
      <c r="H750" s="49"/>
      <c r="I750" s="49"/>
      <c r="J750" s="49"/>
      <c r="K750" s="49"/>
      <c r="L750" s="49"/>
      <c r="M750" s="49"/>
      <c r="N750" s="49"/>
      <c r="O750" s="49"/>
      <c r="P750" s="56"/>
      <c r="Q750" s="70"/>
      <c r="R750" s="61"/>
      <c r="T750" s="62">
        <f>$G750+$H750+$L750+IF(ISBLANK($E750),0,$F750*VLOOKUP($E750,'INFO_Materials recyclability'!$I$6:$M$14,2,0))</f>
        <v>0</v>
      </c>
      <c r="U750" s="62">
        <f>$I750+$J750+$K750+$M750+$N750+$O750+$P750+$Q750+$R750+IF(ISBLANK($E750),0,$F750*(1-VLOOKUP($E750,'INFO_Materials recyclability'!$I$6:$M$14,2,0)))</f>
        <v>0</v>
      </c>
      <c r="V750" s="62">
        <f>$G750+$H750+$K750+IF(ISBLANK($E750),0,$F750*VLOOKUP($E750,'INFO_Materials recyclability'!$I$6:$M$14,3,0))</f>
        <v>0</v>
      </c>
      <c r="W750" s="62">
        <f>$I750+$J750+$L750+$M750+$N750+$O750+$P750+$Q750+$R750+IF(ISBLANK($E750),0,$F750*(1-VLOOKUP($E750,'INFO_Materials recyclability'!$I$6:$M$14,3,0)))</f>
        <v>0</v>
      </c>
      <c r="X750" s="62">
        <f>$G750+$H750+$I750+IF(ISBLANK($E750),0,$F750*VLOOKUP($E750,'INFO_Materials recyclability'!$I$6:$M$14,4,0))</f>
        <v>0</v>
      </c>
      <c r="Y750" s="62">
        <f>$J750+$K750+$L750+$M750+$N750+$O750+$P750+$Q750+$R750+IF(ISBLANK($E750),0,$F750*(1-VLOOKUP($E750,'INFO_Materials recyclability'!$I$6:$M$14,4,0)))</f>
        <v>0</v>
      </c>
      <c r="Z750" s="62">
        <f>$G750+$H750+$I750+$J750+IF(ISBLANK($E750),0,$F750*VLOOKUP($E750,'INFO_Materials recyclability'!$I$6:$M$14,5,0))</f>
        <v>0</v>
      </c>
      <c r="AA750" s="62">
        <f>$K750+$L750+$M750+$N750+$O750+$P750+$Q750+$R750+IF(ISBLANK($E750),0,$F750*(1-VLOOKUP($E750,'INFO_Materials recyclability'!$I$6:$M$14,5,0)))</f>
        <v>0</v>
      </c>
    </row>
    <row r="751" spans="2:27" x14ac:dyDescent="0.35">
      <c r="B751" s="5"/>
      <c r="C751" s="5"/>
      <c r="D751" s="26"/>
      <c r="E751" s="51"/>
      <c r="F751" s="53"/>
      <c r="G751" s="49"/>
      <c r="H751" s="49"/>
      <c r="I751" s="49"/>
      <c r="J751" s="49"/>
      <c r="K751" s="49"/>
      <c r="L751" s="49"/>
      <c r="M751" s="49"/>
      <c r="N751" s="49"/>
      <c r="O751" s="49"/>
      <c r="P751" s="56"/>
      <c r="Q751" s="70"/>
      <c r="R751" s="61"/>
      <c r="T751" s="62">
        <f>$G751+$H751+$L751+IF(ISBLANK($E751),0,$F751*VLOOKUP($E751,'INFO_Materials recyclability'!$I$6:$M$14,2,0))</f>
        <v>0</v>
      </c>
      <c r="U751" s="62">
        <f>$I751+$J751+$K751+$M751+$N751+$O751+$P751+$Q751+$R751+IF(ISBLANK($E751),0,$F751*(1-VLOOKUP($E751,'INFO_Materials recyclability'!$I$6:$M$14,2,0)))</f>
        <v>0</v>
      </c>
      <c r="V751" s="62">
        <f>$G751+$H751+$K751+IF(ISBLANK($E751),0,$F751*VLOOKUP($E751,'INFO_Materials recyclability'!$I$6:$M$14,3,0))</f>
        <v>0</v>
      </c>
      <c r="W751" s="62">
        <f>$I751+$J751+$L751+$M751+$N751+$O751+$P751+$Q751+$R751+IF(ISBLANK($E751),0,$F751*(1-VLOOKUP($E751,'INFO_Materials recyclability'!$I$6:$M$14,3,0)))</f>
        <v>0</v>
      </c>
      <c r="X751" s="62">
        <f>$G751+$H751+$I751+IF(ISBLANK($E751),0,$F751*VLOOKUP($E751,'INFO_Materials recyclability'!$I$6:$M$14,4,0))</f>
        <v>0</v>
      </c>
      <c r="Y751" s="62">
        <f>$J751+$K751+$L751+$M751+$N751+$O751+$P751+$Q751+$R751+IF(ISBLANK($E751),0,$F751*(1-VLOOKUP($E751,'INFO_Materials recyclability'!$I$6:$M$14,4,0)))</f>
        <v>0</v>
      </c>
      <c r="Z751" s="62">
        <f>$G751+$H751+$I751+$J751+IF(ISBLANK($E751),0,$F751*VLOOKUP($E751,'INFO_Materials recyclability'!$I$6:$M$14,5,0))</f>
        <v>0</v>
      </c>
      <c r="AA751" s="62">
        <f>$K751+$L751+$M751+$N751+$O751+$P751+$Q751+$R751+IF(ISBLANK($E751),0,$F751*(1-VLOOKUP($E751,'INFO_Materials recyclability'!$I$6:$M$14,5,0)))</f>
        <v>0</v>
      </c>
    </row>
    <row r="752" spans="2:27" x14ac:dyDescent="0.35">
      <c r="B752" s="5"/>
      <c r="C752" s="5"/>
      <c r="D752" s="26"/>
      <c r="E752" s="51"/>
      <c r="F752" s="53"/>
      <c r="G752" s="49"/>
      <c r="H752" s="49"/>
      <c r="I752" s="49"/>
      <c r="J752" s="49"/>
      <c r="K752" s="49"/>
      <c r="L752" s="49"/>
      <c r="M752" s="49"/>
      <c r="N752" s="49"/>
      <c r="O752" s="49"/>
      <c r="P752" s="56"/>
      <c r="Q752" s="70"/>
      <c r="R752" s="61"/>
      <c r="T752" s="62">
        <f>$G752+$H752+$L752+IF(ISBLANK($E752),0,$F752*VLOOKUP($E752,'INFO_Materials recyclability'!$I$6:$M$14,2,0))</f>
        <v>0</v>
      </c>
      <c r="U752" s="62">
        <f>$I752+$J752+$K752+$M752+$N752+$O752+$P752+$Q752+$R752+IF(ISBLANK($E752),0,$F752*(1-VLOOKUP($E752,'INFO_Materials recyclability'!$I$6:$M$14,2,0)))</f>
        <v>0</v>
      </c>
      <c r="V752" s="62">
        <f>$G752+$H752+$K752+IF(ISBLANK($E752),0,$F752*VLOOKUP($E752,'INFO_Materials recyclability'!$I$6:$M$14,3,0))</f>
        <v>0</v>
      </c>
      <c r="W752" s="62">
        <f>$I752+$J752+$L752+$M752+$N752+$O752+$P752+$Q752+$R752+IF(ISBLANK($E752),0,$F752*(1-VLOOKUP($E752,'INFO_Materials recyclability'!$I$6:$M$14,3,0)))</f>
        <v>0</v>
      </c>
      <c r="X752" s="62">
        <f>$G752+$H752+$I752+IF(ISBLANK($E752),0,$F752*VLOOKUP($E752,'INFO_Materials recyclability'!$I$6:$M$14,4,0))</f>
        <v>0</v>
      </c>
      <c r="Y752" s="62">
        <f>$J752+$K752+$L752+$M752+$N752+$O752+$P752+$Q752+$R752+IF(ISBLANK($E752),0,$F752*(1-VLOOKUP($E752,'INFO_Materials recyclability'!$I$6:$M$14,4,0)))</f>
        <v>0</v>
      </c>
      <c r="Z752" s="62">
        <f>$G752+$H752+$I752+$J752+IF(ISBLANK($E752),0,$F752*VLOOKUP($E752,'INFO_Materials recyclability'!$I$6:$M$14,5,0))</f>
        <v>0</v>
      </c>
      <c r="AA752" s="62">
        <f>$K752+$L752+$M752+$N752+$O752+$P752+$Q752+$R752+IF(ISBLANK($E752),0,$F752*(1-VLOOKUP($E752,'INFO_Materials recyclability'!$I$6:$M$14,5,0)))</f>
        <v>0</v>
      </c>
    </row>
    <row r="753" spans="2:27" x14ac:dyDescent="0.35">
      <c r="B753" s="5"/>
      <c r="C753" s="5"/>
      <c r="D753" s="26"/>
      <c r="E753" s="51"/>
      <c r="F753" s="53"/>
      <c r="G753" s="49"/>
      <c r="H753" s="49"/>
      <c r="I753" s="49"/>
      <c r="J753" s="49"/>
      <c r="K753" s="49"/>
      <c r="L753" s="49"/>
      <c r="M753" s="49"/>
      <c r="N753" s="49"/>
      <c r="O753" s="49"/>
      <c r="P753" s="56"/>
      <c r="Q753" s="70"/>
      <c r="R753" s="61"/>
      <c r="T753" s="62">
        <f>$G753+$H753+$L753+IF(ISBLANK($E753),0,$F753*VLOOKUP($E753,'INFO_Materials recyclability'!$I$6:$M$14,2,0))</f>
        <v>0</v>
      </c>
      <c r="U753" s="62">
        <f>$I753+$J753+$K753+$M753+$N753+$O753+$P753+$Q753+$R753+IF(ISBLANK($E753),0,$F753*(1-VLOOKUP($E753,'INFO_Materials recyclability'!$I$6:$M$14,2,0)))</f>
        <v>0</v>
      </c>
      <c r="V753" s="62">
        <f>$G753+$H753+$K753+IF(ISBLANK($E753),0,$F753*VLOOKUP($E753,'INFO_Materials recyclability'!$I$6:$M$14,3,0))</f>
        <v>0</v>
      </c>
      <c r="W753" s="62">
        <f>$I753+$J753+$L753+$M753+$N753+$O753+$P753+$Q753+$R753+IF(ISBLANK($E753),0,$F753*(1-VLOOKUP($E753,'INFO_Materials recyclability'!$I$6:$M$14,3,0)))</f>
        <v>0</v>
      </c>
      <c r="X753" s="62">
        <f>$G753+$H753+$I753+IF(ISBLANK($E753),0,$F753*VLOOKUP($E753,'INFO_Materials recyclability'!$I$6:$M$14,4,0))</f>
        <v>0</v>
      </c>
      <c r="Y753" s="62">
        <f>$J753+$K753+$L753+$M753+$N753+$O753+$P753+$Q753+$R753+IF(ISBLANK($E753),0,$F753*(1-VLOOKUP($E753,'INFO_Materials recyclability'!$I$6:$M$14,4,0)))</f>
        <v>0</v>
      </c>
      <c r="Z753" s="62">
        <f>$G753+$H753+$I753+$J753+IF(ISBLANK($E753),0,$F753*VLOOKUP($E753,'INFO_Materials recyclability'!$I$6:$M$14,5,0))</f>
        <v>0</v>
      </c>
      <c r="AA753" s="62">
        <f>$K753+$L753+$M753+$N753+$O753+$P753+$Q753+$R753+IF(ISBLANK($E753),0,$F753*(1-VLOOKUP($E753,'INFO_Materials recyclability'!$I$6:$M$14,5,0)))</f>
        <v>0</v>
      </c>
    </row>
    <row r="754" spans="2:27" x14ac:dyDescent="0.35">
      <c r="B754" s="5"/>
      <c r="C754" s="5"/>
      <c r="D754" s="26"/>
      <c r="E754" s="51"/>
      <c r="F754" s="53"/>
      <c r="G754" s="49"/>
      <c r="H754" s="49"/>
      <c r="I754" s="49"/>
      <c r="J754" s="49"/>
      <c r="K754" s="49"/>
      <c r="L754" s="49"/>
      <c r="M754" s="49"/>
      <c r="N754" s="49"/>
      <c r="O754" s="49"/>
      <c r="P754" s="56"/>
      <c r="Q754" s="70"/>
      <c r="R754" s="61"/>
      <c r="T754" s="62">
        <f>$G754+$H754+$L754+IF(ISBLANK($E754),0,$F754*VLOOKUP($E754,'INFO_Materials recyclability'!$I$6:$M$14,2,0))</f>
        <v>0</v>
      </c>
      <c r="U754" s="62">
        <f>$I754+$J754+$K754+$M754+$N754+$O754+$P754+$Q754+$R754+IF(ISBLANK($E754),0,$F754*(1-VLOOKUP($E754,'INFO_Materials recyclability'!$I$6:$M$14,2,0)))</f>
        <v>0</v>
      </c>
      <c r="V754" s="62">
        <f>$G754+$H754+$K754+IF(ISBLANK($E754),0,$F754*VLOOKUP($E754,'INFO_Materials recyclability'!$I$6:$M$14,3,0))</f>
        <v>0</v>
      </c>
      <c r="W754" s="62">
        <f>$I754+$J754+$L754+$M754+$N754+$O754+$P754+$Q754+$R754+IF(ISBLANK($E754),0,$F754*(1-VLOOKUP($E754,'INFO_Materials recyclability'!$I$6:$M$14,3,0)))</f>
        <v>0</v>
      </c>
      <c r="X754" s="62">
        <f>$G754+$H754+$I754+IF(ISBLANK($E754),0,$F754*VLOOKUP($E754,'INFO_Materials recyclability'!$I$6:$M$14,4,0))</f>
        <v>0</v>
      </c>
      <c r="Y754" s="62">
        <f>$J754+$K754+$L754+$M754+$N754+$O754+$P754+$Q754+$R754+IF(ISBLANK($E754),0,$F754*(1-VLOOKUP($E754,'INFO_Materials recyclability'!$I$6:$M$14,4,0)))</f>
        <v>0</v>
      </c>
      <c r="Z754" s="62">
        <f>$G754+$H754+$I754+$J754+IF(ISBLANK($E754),0,$F754*VLOOKUP($E754,'INFO_Materials recyclability'!$I$6:$M$14,5,0))</f>
        <v>0</v>
      </c>
      <c r="AA754" s="62">
        <f>$K754+$L754+$M754+$N754+$O754+$P754+$Q754+$R754+IF(ISBLANK($E754),0,$F754*(1-VLOOKUP($E754,'INFO_Materials recyclability'!$I$6:$M$14,5,0)))</f>
        <v>0</v>
      </c>
    </row>
    <row r="755" spans="2:27" x14ac:dyDescent="0.35">
      <c r="B755" s="5"/>
      <c r="C755" s="5"/>
      <c r="D755" s="26"/>
      <c r="E755" s="51"/>
      <c r="F755" s="53"/>
      <c r="G755" s="49"/>
      <c r="H755" s="49"/>
      <c r="I755" s="49"/>
      <c r="J755" s="49"/>
      <c r="K755" s="49"/>
      <c r="L755" s="49"/>
      <c r="M755" s="49"/>
      <c r="N755" s="49"/>
      <c r="O755" s="49"/>
      <c r="P755" s="56"/>
      <c r="Q755" s="70"/>
      <c r="R755" s="61"/>
      <c r="T755" s="62">
        <f>$G755+$H755+$L755+IF(ISBLANK($E755),0,$F755*VLOOKUP($E755,'INFO_Materials recyclability'!$I$6:$M$14,2,0))</f>
        <v>0</v>
      </c>
      <c r="U755" s="62">
        <f>$I755+$J755+$K755+$M755+$N755+$O755+$P755+$Q755+$R755+IF(ISBLANK($E755),0,$F755*(1-VLOOKUP($E755,'INFO_Materials recyclability'!$I$6:$M$14,2,0)))</f>
        <v>0</v>
      </c>
      <c r="V755" s="62">
        <f>$G755+$H755+$K755+IF(ISBLANK($E755),0,$F755*VLOOKUP($E755,'INFO_Materials recyclability'!$I$6:$M$14,3,0))</f>
        <v>0</v>
      </c>
      <c r="W755" s="62">
        <f>$I755+$J755+$L755+$M755+$N755+$O755+$P755+$Q755+$R755+IF(ISBLANK($E755),0,$F755*(1-VLOOKUP($E755,'INFO_Materials recyclability'!$I$6:$M$14,3,0)))</f>
        <v>0</v>
      </c>
      <c r="X755" s="62">
        <f>$G755+$H755+$I755+IF(ISBLANK($E755),0,$F755*VLOOKUP($E755,'INFO_Materials recyclability'!$I$6:$M$14,4,0))</f>
        <v>0</v>
      </c>
      <c r="Y755" s="62">
        <f>$J755+$K755+$L755+$M755+$N755+$O755+$P755+$Q755+$R755+IF(ISBLANK($E755),0,$F755*(1-VLOOKUP($E755,'INFO_Materials recyclability'!$I$6:$M$14,4,0)))</f>
        <v>0</v>
      </c>
      <c r="Z755" s="62">
        <f>$G755+$H755+$I755+$J755+IF(ISBLANK($E755),0,$F755*VLOOKUP($E755,'INFO_Materials recyclability'!$I$6:$M$14,5,0))</f>
        <v>0</v>
      </c>
      <c r="AA755" s="62">
        <f>$K755+$L755+$M755+$N755+$O755+$P755+$Q755+$R755+IF(ISBLANK($E755),0,$F755*(1-VLOOKUP($E755,'INFO_Materials recyclability'!$I$6:$M$14,5,0)))</f>
        <v>0</v>
      </c>
    </row>
    <row r="756" spans="2:27" x14ac:dyDescent="0.35">
      <c r="B756" s="5"/>
      <c r="C756" s="5"/>
      <c r="D756" s="26"/>
      <c r="E756" s="51"/>
      <c r="F756" s="53"/>
      <c r="G756" s="49"/>
      <c r="H756" s="49"/>
      <c r="I756" s="49"/>
      <c r="J756" s="49"/>
      <c r="K756" s="49"/>
      <c r="L756" s="49"/>
      <c r="M756" s="49"/>
      <c r="N756" s="49"/>
      <c r="O756" s="49"/>
      <c r="P756" s="56"/>
      <c r="Q756" s="70"/>
      <c r="R756" s="61"/>
      <c r="T756" s="62">
        <f>$G756+$H756+$L756+IF(ISBLANK($E756),0,$F756*VLOOKUP($E756,'INFO_Materials recyclability'!$I$6:$M$14,2,0))</f>
        <v>0</v>
      </c>
      <c r="U756" s="62">
        <f>$I756+$J756+$K756+$M756+$N756+$O756+$P756+$Q756+$R756+IF(ISBLANK($E756),0,$F756*(1-VLOOKUP($E756,'INFO_Materials recyclability'!$I$6:$M$14,2,0)))</f>
        <v>0</v>
      </c>
      <c r="V756" s="62">
        <f>$G756+$H756+$K756+IF(ISBLANK($E756),0,$F756*VLOOKUP($E756,'INFO_Materials recyclability'!$I$6:$M$14,3,0))</f>
        <v>0</v>
      </c>
      <c r="W756" s="62">
        <f>$I756+$J756+$L756+$M756+$N756+$O756+$P756+$Q756+$R756+IF(ISBLANK($E756),0,$F756*(1-VLOOKUP($E756,'INFO_Materials recyclability'!$I$6:$M$14,3,0)))</f>
        <v>0</v>
      </c>
      <c r="X756" s="62">
        <f>$G756+$H756+$I756+IF(ISBLANK($E756),0,$F756*VLOOKUP($E756,'INFO_Materials recyclability'!$I$6:$M$14,4,0))</f>
        <v>0</v>
      </c>
      <c r="Y756" s="62">
        <f>$J756+$K756+$L756+$M756+$N756+$O756+$P756+$Q756+$R756+IF(ISBLANK($E756),0,$F756*(1-VLOOKUP($E756,'INFO_Materials recyclability'!$I$6:$M$14,4,0)))</f>
        <v>0</v>
      </c>
      <c r="Z756" s="62">
        <f>$G756+$H756+$I756+$J756+IF(ISBLANK($E756),0,$F756*VLOOKUP($E756,'INFO_Materials recyclability'!$I$6:$M$14,5,0))</f>
        <v>0</v>
      </c>
      <c r="AA756" s="62">
        <f>$K756+$L756+$M756+$N756+$O756+$P756+$Q756+$R756+IF(ISBLANK($E756),0,$F756*(1-VLOOKUP($E756,'INFO_Materials recyclability'!$I$6:$M$14,5,0)))</f>
        <v>0</v>
      </c>
    </row>
    <row r="757" spans="2:27" x14ac:dyDescent="0.35">
      <c r="B757" s="5"/>
      <c r="C757" s="5"/>
      <c r="D757" s="26"/>
      <c r="E757" s="51"/>
      <c r="F757" s="53"/>
      <c r="G757" s="49"/>
      <c r="H757" s="49"/>
      <c r="I757" s="49"/>
      <c r="J757" s="49"/>
      <c r="K757" s="49"/>
      <c r="L757" s="49"/>
      <c r="M757" s="49"/>
      <c r="N757" s="49"/>
      <c r="O757" s="49"/>
      <c r="P757" s="56"/>
      <c r="Q757" s="70"/>
      <c r="R757" s="61"/>
      <c r="T757" s="62">
        <f>$G757+$H757+$L757+IF(ISBLANK($E757),0,$F757*VLOOKUP($E757,'INFO_Materials recyclability'!$I$6:$M$14,2,0))</f>
        <v>0</v>
      </c>
      <c r="U757" s="62">
        <f>$I757+$J757+$K757+$M757+$N757+$O757+$P757+$Q757+$R757+IF(ISBLANK($E757),0,$F757*(1-VLOOKUP($E757,'INFO_Materials recyclability'!$I$6:$M$14,2,0)))</f>
        <v>0</v>
      </c>
      <c r="V757" s="62">
        <f>$G757+$H757+$K757+IF(ISBLANK($E757),0,$F757*VLOOKUP($E757,'INFO_Materials recyclability'!$I$6:$M$14,3,0))</f>
        <v>0</v>
      </c>
      <c r="W757" s="62">
        <f>$I757+$J757+$L757+$M757+$N757+$O757+$P757+$Q757+$R757+IF(ISBLANK($E757),0,$F757*(1-VLOOKUP($E757,'INFO_Materials recyclability'!$I$6:$M$14,3,0)))</f>
        <v>0</v>
      </c>
      <c r="X757" s="62">
        <f>$G757+$H757+$I757+IF(ISBLANK($E757),0,$F757*VLOOKUP($E757,'INFO_Materials recyclability'!$I$6:$M$14,4,0))</f>
        <v>0</v>
      </c>
      <c r="Y757" s="62">
        <f>$J757+$K757+$L757+$M757+$N757+$O757+$P757+$Q757+$R757+IF(ISBLANK($E757),0,$F757*(1-VLOOKUP($E757,'INFO_Materials recyclability'!$I$6:$M$14,4,0)))</f>
        <v>0</v>
      </c>
      <c r="Z757" s="62">
        <f>$G757+$H757+$I757+$J757+IF(ISBLANK($E757),0,$F757*VLOOKUP($E757,'INFO_Materials recyclability'!$I$6:$M$14,5,0))</f>
        <v>0</v>
      </c>
      <c r="AA757" s="62">
        <f>$K757+$L757+$M757+$N757+$O757+$P757+$Q757+$R757+IF(ISBLANK($E757),0,$F757*(1-VLOOKUP($E757,'INFO_Materials recyclability'!$I$6:$M$14,5,0)))</f>
        <v>0</v>
      </c>
    </row>
    <row r="758" spans="2:27" x14ac:dyDescent="0.35">
      <c r="B758" s="5"/>
      <c r="C758" s="5"/>
      <c r="D758" s="26"/>
      <c r="E758" s="51"/>
      <c r="F758" s="53"/>
      <c r="G758" s="49"/>
      <c r="H758" s="49"/>
      <c r="I758" s="49"/>
      <c r="J758" s="49"/>
      <c r="K758" s="49"/>
      <c r="L758" s="49"/>
      <c r="M758" s="49"/>
      <c r="N758" s="49"/>
      <c r="O758" s="49"/>
      <c r="P758" s="56"/>
      <c r="Q758" s="70"/>
      <c r="R758" s="61"/>
      <c r="T758" s="62">
        <f>$G758+$H758+$L758+IF(ISBLANK($E758),0,$F758*VLOOKUP($E758,'INFO_Materials recyclability'!$I$6:$M$14,2,0))</f>
        <v>0</v>
      </c>
      <c r="U758" s="62">
        <f>$I758+$J758+$K758+$M758+$N758+$O758+$P758+$Q758+$R758+IF(ISBLANK($E758),0,$F758*(1-VLOOKUP($E758,'INFO_Materials recyclability'!$I$6:$M$14,2,0)))</f>
        <v>0</v>
      </c>
      <c r="V758" s="62">
        <f>$G758+$H758+$K758+IF(ISBLANK($E758),0,$F758*VLOOKUP($E758,'INFO_Materials recyclability'!$I$6:$M$14,3,0))</f>
        <v>0</v>
      </c>
      <c r="W758" s="62">
        <f>$I758+$J758+$L758+$M758+$N758+$O758+$P758+$Q758+$R758+IF(ISBLANK($E758),0,$F758*(1-VLOOKUP($E758,'INFO_Materials recyclability'!$I$6:$M$14,3,0)))</f>
        <v>0</v>
      </c>
      <c r="X758" s="62">
        <f>$G758+$H758+$I758+IF(ISBLANK($E758),0,$F758*VLOOKUP($E758,'INFO_Materials recyclability'!$I$6:$M$14,4,0))</f>
        <v>0</v>
      </c>
      <c r="Y758" s="62">
        <f>$J758+$K758+$L758+$M758+$N758+$O758+$P758+$Q758+$R758+IF(ISBLANK($E758),0,$F758*(1-VLOOKUP($E758,'INFO_Materials recyclability'!$I$6:$M$14,4,0)))</f>
        <v>0</v>
      </c>
      <c r="Z758" s="62">
        <f>$G758+$H758+$I758+$J758+IF(ISBLANK($E758),0,$F758*VLOOKUP($E758,'INFO_Materials recyclability'!$I$6:$M$14,5,0))</f>
        <v>0</v>
      </c>
      <c r="AA758" s="62">
        <f>$K758+$L758+$M758+$N758+$O758+$P758+$Q758+$R758+IF(ISBLANK($E758),0,$F758*(1-VLOOKUP($E758,'INFO_Materials recyclability'!$I$6:$M$14,5,0)))</f>
        <v>0</v>
      </c>
    </row>
    <row r="759" spans="2:27" x14ac:dyDescent="0.35">
      <c r="B759" s="5"/>
      <c r="C759" s="5"/>
      <c r="D759" s="26"/>
      <c r="E759" s="51"/>
      <c r="F759" s="53"/>
      <c r="G759" s="49"/>
      <c r="H759" s="49"/>
      <c r="I759" s="49"/>
      <c r="J759" s="49"/>
      <c r="K759" s="49"/>
      <c r="L759" s="49"/>
      <c r="M759" s="49"/>
      <c r="N759" s="49"/>
      <c r="O759" s="49"/>
      <c r="P759" s="56"/>
      <c r="Q759" s="70"/>
      <c r="R759" s="61"/>
      <c r="T759" s="62">
        <f>$G759+$H759+$L759+IF(ISBLANK($E759),0,$F759*VLOOKUP($E759,'INFO_Materials recyclability'!$I$6:$M$14,2,0))</f>
        <v>0</v>
      </c>
      <c r="U759" s="62">
        <f>$I759+$J759+$K759+$M759+$N759+$O759+$P759+$Q759+$R759+IF(ISBLANK($E759),0,$F759*(1-VLOOKUP($E759,'INFO_Materials recyclability'!$I$6:$M$14,2,0)))</f>
        <v>0</v>
      </c>
      <c r="V759" s="62">
        <f>$G759+$H759+$K759+IF(ISBLANK($E759),0,$F759*VLOOKUP($E759,'INFO_Materials recyclability'!$I$6:$M$14,3,0))</f>
        <v>0</v>
      </c>
      <c r="W759" s="62">
        <f>$I759+$J759+$L759+$M759+$N759+$O759+$P759+$Q759+$R759+IF(ISBLANK($E759),0,$F759*(1-VLOOKUP($E759,'INFO_Materials recyclability'!$I$6:$M$14,3,0)))</f>
        <v>0</v>
      </c>
      <c r="X759" s="62">
        <f>$G759+$H759+$I759+IF(ISBLANK($E759),0,$F759*VLOOKUP($E759,'INFO_Materials recyclability'!$I$6:$M$14,4,0))</f>
        <v>0</v>
      </c>
      <c r="Y759" s="62">
        <f>$J759+$K759+$L759+$M759+$N759+$O759+$P759+$Q759+$R759+IF(ISBLANK($E759),0,$F759*(1-VLOOKUP($E759,'INFO_Materials recyclability'!$I$6:$M$14,4,0)))</f>
        <v>0</v>
      </c>
      <c r="Z759" s="62">
        <f>$G759+$H759+$I759+$J759+IF(ISBLANK($E759),0,$F759*VLOOKUP($E759,'INFO_Materials recyclability'!$I$6:$M$14,5,0))</f>
        <v>0</v>
      </c>
      <c r="AA759" s="62">
        <f>$K759+$L759+$M759+$N759+$O759+$P759+$Q759+$R759+IF(ISBLANK($E759),0,$F759*(1-VLOOKUP($E759,'INFO_Materials recyclability'!$I$6:$M$14,5,0)))</f>
        <v>0</v>
      </c>
    </row>
    <row r="760" spans="2:27" x14ac:dyDescent="0.35">
      <c r="B760" s="5"/>
      <c r="C760" s="5"/>
      <c r="D760" s="26"/>
      <c r="E760" s="51"/>
      <c r="F760" s="53"/>
      <c r="G760" s="49"/>
      <c r="H760" s="49"/>
      <c r="I760" s="49"/>
      <c r="J760" s="49"/>
      <c r="K760" s="49"/>
      <c r="L760" s="49"/>
      <c r="M760" s="49"/>
      <c r="N760" s="49"/>
      <c r="O760" s="49"/>
      <c r="P760" s="56"/>
      <c r="Q760" s="70"/>
      <c r="R760" s="61"/>
      <c r="T760" s="62">
        <f>$G760+$H760+$L760+IF(ISBLANK($E760),0,$F760*VLOOKUP($E760,'INFO_Materials recyclability'!$I$6:$M$14,2,0))</f>
        <v>0</v>
      </c>
      <c r="U760" s="62">
        <f>$I760+$J760+$K760+$M760+$N760+$O760+$P760+$Q760+$R760+IF(ISBLANK($E760),0,$F760*(1-VLOOKUP($E760,'INFO_Materials recyclability'!$I$6:$M$14,2,0)))</f>
        <v>0</v>
      </c>
      <c r="V760" s="62">
        <f>$G760+$H760+$K760+IF(ISBLANK($E760),0,$F760*VLOOKUP($E760,'INFO_Materials recyclability'!$I$6:$M$14,3,0))</f>
        <v>0</v>
      </c>
      <c r="W760" s="62">
        <f>$I760+$J760+$L760+$M760+$N760+$O760+$P760+$Q760+$R760+IF(ISBLANK($E760),0,$F760*(1-VLOOKUP($E760,'INFO_Materials recyclability'!$I$6:$M$14,3,0)))</f>
        <v>0</v>
      </c>
      <c r="X760" s="62">
        <f>$G760+$H760+$I760+IF(ISBLANK($E760),0,$F760*VLOOKUP($E760,'INFO_Materials recyclability'!$I$6:$M$14,4,0))</f>
        <v>0</v>
      </c>
      <c r="Y760" s="62">
        <f>$J760+$K760+$L760+$M760+$N760+$O760+$P760+$Q760+$R760+IF(ISBLANK($E760),0,$F760*(1-VLOOKUP($E760,'INFO_Materials recyclability'!$I$6:$M$14,4,0)))</f>
        <v>0</v>
      </c>
      <c r="Z760" s="62">
        <f>$G760+$H760+$I760+$J760+IF(ISBLANK($E760),0,$F760*VLOOKUP($E760,'INFO_Materials recyclability'!$I$6:$M$14,5,0))</f>
        <v>0</v>
      </c>
      <c r="AA760" s="62">
        <f>$K760+$L760+$M760+$N760+$O760+$P760+$Q760+$R760+IF(ISBLANK($E760),0,$F760*(1-VLOOKUP($E760,'INFO_Materials recyclability'!$I$6:$M$14,5,0)))</f>
        <v>0</v>
      </c>
    </row>
    <row r="761" spans="2:27" x14ac:dyDescent="0.35">
      <c r="B761" s="5"/>
      <c r="C761" s="5"/>
      <c r="D761" s="26"/>
      <c r="E761" s="51"/>
      <c r="F761" s="53"/>
      <c r="G761" s="49"/>
      <c r="H761" s="49"/>
      <c r="I761" s="49"/>
      <c r="J761" s="49"/>
      <c r="K761" s="49"/>
      <c r="L761" s="49"/>
      <c r="M761" s="49"/>
      <c r="N761" s="49"/>
      <c r="O761" s="49"/>
      <c r="P761" s="56"/>
      <c r="Q761" s="70"/>
      <c r="R761" s="61"/>
      <c r="T761" s="62">
        <f>$G761+$H761+$L761+IF(ISBLANK($E761),0,$F761*VLOOKUP($E761,'INFO_Materials recyclability'!$I$6:$M$14,2,0))</f>
        <v>0</v>
      </c>
      <c r="U761" s="62">
        <f>$I761+$J761+$K761+$M761+$N761+$O761+$P761+$Q761+$R761+IF(ISBLANK($E761),0,$F761*(1-VLOOKUP($E761,'INFO_Materials recyclability'!$I$6:$M$14,2,0)))</f>
        <v>0</v>
      </c>
      <c r="V761" s="62">
        <f>$G761+$H761+$K761+IF(ISBLANK($E761),0,$F761*VLOOKUP($E761,'INFO_Materials recyclability'!$I$6:$M$14,3,0))</f>
        <v>0</v>
      </c>
      <c r="W761" s="62">
        <f>$I761+$J761+$L761+$M761+$N761+$O761+$P761+$Q761+$R761+IF(ISBLANK($E761),0,$F761*(1-VLOOKUP($E761,'INFO_Materials recyclability'!$I$6:$M$14,3,0)))</f>
        <v>0</v>
      </c>
      <c r="X761" s="62">
        <f>$G761+$H761+$I761+IF(ISBLANK($E761),0,$F761*VLOOKUP($E761,'INFO_Materials recyclability'!$I$6:$M$14,4,0))</f>
        <v>0</v>
      </c>
      <c r="Y761" s="62">
        <f>$J761+$K761+$L761+$M761+$N761+$O761+$P761+$Q761+$R761+IF(ISBLANK($E761),0,$F761*(1-VLOOKUP($E761,'INFO_Materials recyclability'!$I$6:$M$14,4,0)))</f>
        <v>0</v>
      </c>
      <c r="Z761" s="62">
        <f>$G761+$H761+$I761+$J761+IF(ISBLANK($E761),0,$F761*VLOOKUP($E761,'INFO_Materials recyclability'!$I$6:$M$14,5,0))</f>
        <v>0</v>
      </c>
      <c r="AA761" s="62">
        <f>$K761+$L761+$M761+$N761+$O761+$P761+$Q761+$R761+IF(ISBLANK($E761),0,$F761*(1-VLOOKUP($E761,'INFO_Materials recyclability'!$I$6:$M$14,5,0)))</f>
        <v>0</v>
      </c>
    </row>
    <row r="762" spans="2:27" x14ac:dyDescent="0.35">
      <c r="B762" s="5"/>
      <c r="C762" s="5"/>
      <c r="D762" s="26"/>
      <c r="E762" s="51"/>
      <c r="F762" s="53"/>
      <c r="G762" s="49"/>
      <c r="H762" s="49"/>
      <c r="I762" s="49"/>
      <c r="J762" s="49"/>
      <c r="K762" s="49"/>
      <c r="L762" s="49"/>
      <c r="M762" s="49"/>
      <c r="N762" s="49"/>
      <c r="O762" s="49"/>
      <c r="P762" s="56"/>
      <c r="Q762" s="70"/>
      <c r="R762" s="61"/>
      <c r="T762" s="62">
        <f>$G762+$H762+$L762+IF(ISBLANK($E762),0,$F762*VLOOKUP($E762,'INFO_Materials recyclability'!$I$6:$M$14,2,0))</f>
        <v>0</v>
      </c>
      <c r="U762" s="62">
        <f>$I762+$J762+$K762+$M762+$N762+$O762+$P762+$Q762+$R762+IF(ISBLANK($E762),0,$F762*(1-VLOOKUP($E762,'INFO_Materials recyclability'!$I$6:$M$14,2,0)))</f>
        <v>0</v>
      </c>
      <c r="V762" s="62">
        <f>$G762+$H762+$K762+IF(ISBLANK($E762),0,$F762*VLOOKUP($E762,'INFO_Materials recyclability'!$I$6:$M$14,3,0))</f>
        <v>0</v>
      </c>
      <c r="W762" s="62">
        <f>$I762+$J762+$L762+$M762+$N762+$O762+$P762+$Q762+$R762+IF(ISBLANK($E762),0,$F762*(1-VLOOKUP($E762,'INFO_Materials recyclability'!$I$6:$M$14,3,0)))</f>
        <v>0</v>
      </c>
      <c r="X762" s="62">
        <f>$G762+$H762+$I762+IF(ISBLANK($E762),0,$F762*VLOOKUP($E762,'INFO_Materials recyclability'!$I$6:$M$14,4,0))</f>
        <v>0</v>
      </c>
      <c r="Y762" s="62">
        <f>$J762+$K762+$L762+$M762+$N762+$O762+$P762+$Q762+$R762+IF(ISBLANK($E762),0,$F762*(1-VLOOKUP($E762,'INFO_Materials recyclability'!$I$6:$M$14,4,0)))</f>
        <v>0</v>
      </c>
      <c r="Z762" s="62">
        <f>$G762+$H762+$I762+$J762+IF(ISBLANK($E762),0,$F762*VLOOKUP($E762,'INFO_Materials recyclability'!$I$6:$M$14,5,0))</f>
        <v>0</v>
      </c>
      <c r="AA762" s="62">
        <f>$K762+$L762+$M762+$N762+$O762+$P762+$Q762+$R762+IF(ISBLANK($E762),0,$F762*(1-VLOOKUP($E762,'INFO_Materials recyclability'!$I$6:$M$14,5,0)))</f>
        <v>0</v>
      </c>
    </row>
    <row r="763" spans="2:27" x14ac:dyDescent="0.35">
      <c r="B763" s="5"/>
      <c r="C763" s="5"/>
      <c r="D763" s="26"/>
      <c r="E763" s="51"/>
      <c r="F763" s="53"/>
      <c r="G763" s="49"/>
      <c r="H763" s="49"/>
      <c r="I763" s="49"/>
      <c r="J763" s="49"/>
      <c r="K763" s="49"/>
      <c r="L763" s="49"/>
      <c r="M763" s="49"/>
      <c r="N763" s="49"/>
      <c r="O763" s="49"/>
      <c r="P763" s="56"/>
      <c r="Q763" s="70"/>
      <c r="R763" s="61"/>
      <c r="T763" s="62">
        <f>$G763+$H763+$L763+IF(ISBLANK($E763),0,$F763*VLOOKUP($E763,'INFO_Materials recyclability'!$I$6:$M$14,2,0))</f>
        <v>0</v>
      </c>
      <c r="U763" s="62">
        <f>$I763+$J763+$K763+$M763+$N763+$O763+$P763+$Q763+$R763+IF(ISBLANK($E763),0,$F763*(1-VLOOKUP($E763,'INFO_Materials recyclability'!$I$6:$M$14,2,0)))</f>
        <v>0</v>
      </c>
      <c r="V763" s="62">
        <f>$G763+$H763+$K763+IF(ISBLANK($E763),0,$F763*VLOOKUP($E763,'INFO_Materials recyclability'!$I$6:$M$14,3,0))</f>
        <v>0</v>
      </c>
      <c r="W763" s="62">
        <f>$I763+$J763+$L763+$M763+$N763+$O763+$P763+$Q763+$R763+IF(ISBLANK($E763),0,$F763*(1-VLOOKUP($E763,'INFO_Materials recyclability'!$I$6:$M$14,3,0)))</f>
        <v>0</v>
      </c>
      <c r="X763" s="62">
        <f>$G763+$H763+$I763+IF(ISBLANK($E763),0,$F763*VLOOKUP($E763,'INFO_Materials recyclability'!$I$6:$M$14,4,0))</f>
        <v>0</v>
      </c>
      <c r="Y763" s="62">
        <f>$J763+$K763+$L763+$M763+$N763+$O763+$P763+$Q763+$R763+IF(ISBLANK($E763),0,$F763*(1-VLOOKUP($E763,'INFO_Materials recyclability'!$I$6:$M$14,4,0)))</f>
        <v>0</v>
      </c>
      <c r="Z763" s="62">
        <f>$G763+$H763+$I763+$J763+IF(ISBLANK($E763),0,$F763*VLOOKUP($E763,'INFO_Materials recyclability'!$I$6:$M$14,5,0))</f>
        <v>0</v>
      </c>
      <c r="AA763" s="62">
        <f>$K763+$L763+$M763+$N763+$O763+$P763+$Q763+$R763+IF(ISBLANK($E763),0,$F763*(1-VLOOKUP($E763,'INFO_Materials recyclability'!$I$6:$M$14,5,0)))</f>
        <v>0</v>
      </c>
    </row>
    <row r="764" spans="2:27" x14ac:dyDescent="0.35">
      <c r="B764" s="5"/>
      <c r="C764" s="5"/>
      <c r="D764" s="26"/>
      <c r="E764" s="51"/>
      <c r="F764" s="53"/>
      <c r="G764" s="49"/>
      <c r="H764" s="49"/>
      <c r="I764" s="49"/>
      <c r="J764" s="49"/>
      <c r="K764" s="49"/>
      <c r="L764" s="49"/>
      <c r="M764" s="49"/>
      <c r="N764" s="49"/>
      <c r="O764" s="49"/>
      <c r="P764" s="56"/>
      <c r="Q764" s="70"/>
      <c r="R764" s="61"/>
      <c r="T764" s="62">
        <f>$G764+$H764+$L764+IF(ISBLANK($E764),0,$F764*VLOOKUP($E764,'INFO_Materials recyclability'!$I$6:$M$14,2,0))</f>
        <v>0</v>
      </c>
      <c r="U764" s="62">
        <f>$I764+$J764+$K764+$M764+$N764+$O764+$P764+$Q764+$R764+IF(ISBLANK($E764),0,$F764*(1-VLOOKUP($E764,'INFO_Materials recyclability'!$I$6:$M$14,2,0)))</f>
        <v>0</v>
      </c>
      <c r="V764" s="62">
        <f>$G764+$H764+$K764+IF(ISBLANK($E764),0,$F764*VLOOKUP($E764,'INFO_Materials recyclability'!$I$6:$M$14,3,0))</f>
        <v>0</v>
      </c>
      <c r="W764" s="62">
        <f>$I764+$J764+$L764+$M764+$N764+$O764+$P764+$Q764+$R764+IF(ISBLANK($E764),0,$F764*(1-VLOOKUP($E764,'INFO_Materials recyclability'!$I$6:$M$14,3,0)))</f>
        <v>0</v>
      </c>
      <c r="X764" s="62">
        <f>$G764+$H764+$I764+IF(ISBLANK($E764),0,$F764*VLOOKUP($E764,'INFO_Materials recyclability'!$I$6:$M$14,4,0))</f>
        <v>0</v>
      </c>
      <c r="Y764" s="62">
        <f>$J764+$K764+$L764+$M764+$N764+$O764+$P764+$Q764+$R764+IF(ISBLANK($E764),0,$F764*(1-VLOOKUP($E764,'INFO_Materials recyclability'!$I$6:$M$14,4,0)))</f>
        <v>0</v>
      </c>
      <c r="Z764" s="62">
        <f>$G764+$H764+$I764+$J764+IF(ISBLANK($E764),0,$F764*VLOOKUP($E764,'INFO_Materials recyclability'!$I$6:$M$14,5,0))</f>
        <v>0</v>
      </c>
      <c r="AA764" s="62">
        <f>$K764+$L764+$M764+$N764+$O764+$P764+$Q764+$R764+IF(ISBLANK($E764),0,$F764*(1-VLOOKUP($E764,'INFO_Materials recyclability'!$I$6:$M$14,5,0)))</f>
        <v>0</v>
      </c>
    </row>
    <row r="765" spans="2:27" x14ac:dyDescent="0.35">
      <c r="B765" s="5"/>
      <c r="C765" s="5"/>
      <c r="D765" s="26"/>
      <c r="E765" s="51"/>
      <c r="F765" s="53"/>
      <c r="G765" s="49"/>
      <c r="H765" s="49"/>
      <c r="I765" s="49"/>
      <c r="J765" s="49"/>
      <c r="K765" s="49"/>
      <c r="L765" s="49"/>
      <c r="M765" s="49"/>
      <c r="N765" s="49"/>
      <c r="O765" s="49"/>
      <c r="P765" s="56"/>
      <c r="Q765" s="70"/>
      <c r="R765" s="61"/>
      <c r="T765" s="62">
        <f>$G765+$H765+$L765+IF(ISBLANK($E765),0,$F765*VLOOKUP($E765,'INFO_Materials recyclability'!$I$6:$M$14,2,0))</f>
        <v>0</v>
      </c>
      <c r="U765" s="62">
        <f>$I765+$J765+$K765+$M765+$N765+$O765+$P765+$Q765+$R765+IF(ISBLANK($E765),0,$F765*(1-VLOOKUP($E765,'INFO_Materials recyclability'!$I$6:$M$14,2,0)))</f>
        <v>0</v>
      </c>
      <c r="V765" s="62">
        <f>$G765+$H765+$K765+IF(ISBLANK($E765),0,$F765*VLOOKUP($E765,'INFO_Materials recyclability'!$I$6:$M$14,3,0))</f>
        <v>0</v>
      </c>
      <c r="W765" s="62">
        <f>$I765+$J765+$L765+$M765+$N765+$O765+$P765+$Q765+$R765+IF(ISBLANK($E765),0,$F765*(1-VLOOKUP($E765,'INFO_Materials recyclability'!$I$6:$M$14,3,0)))</f>
        <v>0</v>
      </c>
      <c r="X765" s="62">
        <f>$G765+$H765+$I765+IF(ISBLANK($E765),0,$F765*VLOOKUP($E765,'INFO_Materials recyclability'!$I$6:$M$14,4,0))</f>
        <v>0</v>
      </c>
      <c r="Y765" s="62">
        <f>$J765+$K765+$L765+$M765+$N765+$O765+$P765+$Q765+$R765+IF(ISBLANK($E765),0,$F765*(1-VLOOKUP($E765,'INFO_Materials recyclability'!$I$6:$M$14,4,0)))</f>
        <v>0</v>
      </c>
      <c r="Z765" s="62">
        <f>$G765+$H765+$I765+$J765+IF(ISBLANK($E765),0,$F765*VLOOKUP($E765,'INFO_Materials recyclability'!$I$6:$M$14,5,0))</f>
        <v>0</v>
      </c>
      <c r="AA765" s="62">
        <f>$K765+$L765+$M765+$N765+$O765+$P765+$Q765+$R765+IF(ISBLANK($E765),0,$F765*(1-VLOOKUP($E765,'INFO_Materials recyclability'!$I$6:$M$14,5,0)))</f>
        <v>0</v>
      </c>
    </row>
    <row r="766" spans="2:27" x14ac:dyDescent="0.35">
      <c r="B766" s="5"/>
      <c r="C766" s="5"/>
      <c r="D766" s="26"/>
      <c r="E766" s="51"/>
      <c r="F766" s="53"/>
      <c r="G766" s="49"/>
      <c r="H766" s="49"/>
      <c r="I766" s="49"/>
      <c r="J766" s="49"/>
      <c r="K766" s="49"/>
      <c r="L766" s="49"/>
      <c r="M766" s="49"/>
      <c r="N766" s="49"/>
      <c r="O766" s="49"/>
      <c r="P766" s="56"/>
      <c r="Q766" s="70"/>
      <c r="R766" s="61"/>
      <c r="T766" s="62">
        <f>$G766+$H766+$L766+IF(ISBLANK($E766),0,$F766*VLOOKUP($E766,'INFO_Materials recyclability'!$I$6:$M$14,2,0))</f>
        <v>0</v>
      </c>
      <c r="U766" s="62">
        <f>$I766+$J766+$K766+$M766+$N766+$O766+$P766+$Q766+$R766+IF(ISBLANK($E766),0,$F766*(1-VLOOKUP($E766,'INFO_Materials recyclability'!$I$6:$M$14,2,0)))</f>
        <v>0</v>
      </c>
      <c r="V766" s="62">
        <f>$G766+$H766+$K766+IF(ISBLANK($E766),0,$F766*VLOOKUP($E766,'INFO_Materials recyclability'!$I$6:$M$14,3,0))</f>
        <v>0</v>
      </c>
      <c r="W766" s="62">
        <f>$I766+$J766+$L766+$M766+$N766+$O766+$P766+$Q766+$R766+IF(ISBLANK($E766),0,$F766*(1-VLOOKUP($E766,'INFO_Materials recyclability'!$I$6:$M$14,3,0)))</f>
        <v>0</v>
      </c>
      <c r="X766" s="62">
        <f>$G766+$H766+$I766+IF(ISBLANK($E766),0,$F766*VLOOKUP($E766,'INFO_Materials recyclability'!$I$6:$M$14,4,0))</f>
        <v>0</v>
      </c>
      <c r="Y766" s="62">
        <f>$J766+$K766+$L766+$M766+$N766+$O766+$P766+$Q766+$R766+IF(ISBLANK($E766),0,$F766*(1-VLOOKUP($E766,'INFO_Materials recyclability'!$I$6:$M$14,4,0)))</f>
        <v>0</v>
      </c>
      <c r="Z766" s="62">
        <f>$G766+$H766+$I766+$J766+IF(ISBLANK($E766),0,$F766*VLOOKUP($E766,'INFO_Materials recyclability'!$I$6:$M$14,5,0))</f>
        <v>0</v>
      </c>
      <c r="AA766" s="62">
        <f>$K766+$L766+$M766+$N766+$O766+$P766+$Q766+$R766+IF(ISBLANK($E766),0,$F766*(1-VLOOKUP($E766,'INFO_Materials recyclability'!$I$6:$M$14,5,0)))</f>
        <v>0</v>
      </c>
    </row>
    <row r="767" spans="2:27" x14ac:dyDescent="0.35">
      <c r="B767" s="5"/>
      <c r="C767" s="5"/>
      <c r="D767" s="26"/>
      <c r="E767" s="51"/>
      <c r="F767" s="53"/>
      <c r="G767" s="49"/>
      <c r="H767" s="49"/>
      <c r="I767" s="49"/>
      <c r="J767" s="49"/>
      <c r="K767" s="49"/>
      <c r="L767" s="49"/>
      <c r="M767" s="49"/>
      <c r="N767" s="49"/>
      <c r="O767" s="49"/>
      <c r="P767" s="56"/>
      <c r="Q767" s="70"/>
      <c r="R767" s="61"/>
      <c r="T767" s="62">
        <f>$G767+$H767+$L767+IF(ISBLANK($E767),0,$F767*VLOOKUP($E767,'INFO_Materials recyclability'!$I$6:$M$14,2,0))</f>
        <v>0</v>
      </c>
      <c r="U767" s="62">
        <f>$I767+$J767+$K767+$M767+$N767+$O767+$P767+$Q767+$R767+IF(ISBLANK($E767),0,$F767*(1-VLOOKUP($E767,'INFO_Materials recyclability'!$I$6:$M$14,2,0)))</f>
        <v>0</v>
      </c>
      <c r="V767" s="62">
        <f>$G767+$H767+$K767+IF(ISBLANK($E767),0,$F767*VLOOKUP($E767,'INFO_Materials recyclability'!$I$6:$M$14,3,0))</f>
        <v>0</v>
      </c>
      <c r="W767" s="62">
        <f>$I767+$J767+$L767+$M767+$N767+$O767+$P767+$Q767+$R767+IF(ISBLANK($E767),0,$F767*(1-VLOOKUP($E767,'INFO_Materials recyclability'!$I$6:$M$14,3,0)))</f>
        <v>0</v>
      </c>
      <c r="X767" s="62">
        <f>$G767+$H767+$I767+IF(ISBLANK($E767),0,$F767*VLOOKUP($E767,'INFO_Materials recyclability'!$I$6:$M$14,4,0))</f>
        <v>0</v>
      </c>
      <c r="Y767" s="62">
        <f>$J767+$K767+$L767+$M767+$N767+$O767+$P767+$Q767+$R767+IF(ISBLANK($E767),0,$F767*(1-VLOOKUP($E767,'INFO_Materials recyclability'!$I$6:$M$14,4,0)))</f>
        <v>0</v>
      </c>
      <c r="Z767" s="62">
        <f>$G767+$H767+$I767+$J767+IF(ISBLANK($E767),0,$F767*VLOOKUP($E767,'INFO_Materials recyclability'!$I$6:$M$14,5,0))</f>
        <v>0</v>
      </c>
      <c r="AA767" s="62">
        <f>$K767+$L767+$M767+$N767+$O767+$P767+$Q767+$R767+IF(ISBLANK($E767),0,$F767*(1-VLOOKUP($E767,'INFO_Materials recyclability'!$I$6:$M$14,5,0)))</f>
        <v>0</v>
      </c>
    </row>
    <row r="768" spans="2:27" x14ac:dyDescent="0.35">
      <c r="B768" s="5"/>
      <c r="C768" s="5"/>
      <c r="D768" s="26"/>
      <c r="E768" s="51"/>
      <c r="F768" s="53"/>
      <c r="G768" s="49"/>
      <c r="H768" s="49"/>
      <c r="I768" s="49"/>
      <c r="J768" s="49"/>
      <c r="K768" s="49"/>
      <c r="L768" s="49"/>
      <c r="M768" s="49"/>
      <c r="N768" s="49"/>
      <c r="O768" s="49"/>
      <c r="P768" s="56"/>
      <c r="Q768" s="70"/>
      <c r="R768" s="61"/>
      <c r="T768" s="62">
        <f>$G768+$H768+$L768+IF(ISBLANK($E768),0,$F768*VLOOKUP($E768,'INFO_Materials recyclability'!$I$6:$M$14,2,0))</f>
        <v>0</v>
      </c>
      <c r="U768" s="62">
        <f>$I768+$J768+$K768+$M768+$N768+$O768+$P768+$Q768+$R768+IF(ISBLANK($E768),0,$F768*(1-VLOOKUP($E768,'INFO_Materials recyclability'!$I$6:$M$14,2,0)))</f>
        <v>0</v>
      </c>
      <c r="V768" s="62">
        <f>$G768+$H768+$K768+IF(ISBLANK($E768),0,$F768*VLOOKUP($E768,'INFO_Materials recyclability'!$I$6:$M$14,3,0))</f>
        <v>0</v>
      </c>
      <c r="W768" s="62">
        <f>$I768+$J768+$L768+$M768+$N768+$O768+$P768+$Q768+$R768+IF(ISBLANK($E768),0,$F768*(1-VLOOKUP($E768,'INFO_Materials recyclability'!$I$6:$M$14,3,0)))</f>
        <v>0</v>
      </c>
      <c r="X768" s="62">
        <f>$G768+$H768+$I768+IF(ISBLANK($E768),0,$F768*VLOOKUP($E768,'INFO_Materials recyclability'!$I$6:$M$14,4,0))</f>
        <v>0</v>
      </c>
      <c r="Y768" s="62">
        <f>$J768+$K768+$L768+$M768+$N768+$O768+$P768+$Q768+$R768+IF(ISBLANK($E768),0,$F768*(1-VLOOKUP($E768,'INFO_Materials recyclability'!$I$6:$M$14,4,0)))</f>
        <v>0</v>
      </c>
      <c r="Z768" s="62">
        <f>$G768+$H768+$I768+$J768+IF(ISBLANK($E768),0,$F768*VLOOKUP($E768,'INFO_Materials recyclability'!$I$6:$M$14,5,0))</f>
        <v>0</v>
      </c>
      <c r="AA768" s="62">
        <f>$K768+$L768+$M768+$N768+$O768+$P768+$Q768+$R768+IF(ISBLANK($E768),0,$F768*(1-VLOOKUP($E768,'INFO_Materials recyclability'!$I$6:$M$14,5,0)))</f>
        <v>0</v>
      </c>
    </row>
    <row r="769" spans="2:27" x14ac:dyDescent="0.35">
      <c r="B769" s="5"/>
      <c r="C769" s="5"/>
      <c r="D769" s="26"/>
      <c r="E769" s="51"/>
      <c r="F769" s="53"/>
      <c r="G769" s="49"/>
      <c r="H769" s="49"/>
      <c r="I769" s="49"/>
      <c r="J769" s="49"/>
      <c r="K769" s="49"/>
      <c r="L769" s="49"/>
      <c r="M769" s="49"/>
      <c r="N769" s="49"/>
      <c r="O769" s="49"/>
      <c r="P769" s="56"/>
      <c r="Q769" s="70"/>
      <c r="R769" s="61"/>
      <c r="T769" s="62">
        <f>$G769+$H769+$L769+IF(ISBLANK($E769),0,$F769*VLOOKUP($E769,'INFO_Materials recyclability'!$I$6:$M$14,2,0))</f>
        <v>0</v>
      </c>
      <c r="U769" s="62">
        <f>$I769+$J769+$K769+$M769+$N769+$O769+$P769+$Q769+$R769+IF(ISBLANK($E769),0,$F769*(1-VLOOKUP($E769,'INFO_Materials recyclability'!$I$6:$M$14,2,0)))</f>
        <v>0</v>
      </c>
      <c r="V769" s="62">
        <f>$G769+$H769+$K769+IF(ISBLANK($E769),0,$F769*VLOOKUP($E769,'INFO_Materials recyclability'!$I$6:$M$14,3,0))</f>
        <v>0</v>
      </c>
      <c r="W769" s="62">
        <f>$I769+$J769+$L769+$M769+$N769+$O769+$P769+$Q769+$R769+IF(ISBLANK($E769),0,$F769*(1-VLOOKUP($E769,'INFO_Materials recyclability'!$I$6:$M$14,3,0)))</f>
        <v>0</v>
      </c>
      <c r="X769" s="62">
        <f>$G769+$H769+$I769+IF(ISBLANK($E769),0,$F769*VLOOKUP($E769,'INFO_Materials recyclability'!$I$6:$M$14,4,0))</f>
        <v>0</v>
      </c>
      <c r="Y769" s="62">
        <f>$J769+$K769+$L769+$M769+$N769+$O769+$P769+$Q769+$R769+IF(ISBLANK($E769),0,$F769*(1-VLOOKUP($E769,'INFO_Materials recyclability'!$I$6:$M$14,4,0)))</f>
        <v>0</v>
      </c>
      <c r="Z769" s="62">
        <f>$G769+$H769+$I769+$J769+IF(ISBLANK($E769),0,$F769*VLOOKUP($E769,'INFO_Materials recyclability'!$I$6:$M$14,5,0))</f>
        <v>0</v>
      </c>
      <c r="AA769" s="62">
        <f>$K769+$L769+$M769+$N769+$O769+$P769+$Q769+$R769+IF(ISBLANK($E769),0,$F769*(1-VLOOKUP($E769,'INFO_Materials recyclability'!$I$6:$M$14,5,0)))</f>
        <v>0</v>
      </c>
    </row>
    <row r="770" spans="2:27" x14ac:dyDescent="0.35">
      <c r="B770" s="5"/>
      <c r="C770" s="5"/>
      <c r="D770" s="26"/>
      <c r="E770" s="51"/>
      <c r="F770" s="53"/>
      <c r="G770" s="49"/>
      <c r="H770" s="49"/>
      <c r="I770" s="49"/>
      <c r="J770" s="49"/>
      <c r="K770" s="49"/>
      <c r="L770" s="49"/>
      <c r="M770" s="49"/>
      <c r="N770" s="49"/>
      <c r="O770" s="49"/>
      <c r="P770" s="56"/>
      <c r="Q770" s="70"/>
      <c r="R770" s="61"/>
      <c r="T770" s="62">
        <f>$G770+$H770+$L770+IF(ISBLANK($E770),0,$F770*VLOOKUP($E770,'INFO_Materials recyclability'!$I$6:$M$14,2,0))</f>
        <v>0</v>
      </c>
      <c r="U770" s="62">
        <f>$I770+$J770+$K770+$M770+$N770+$O770+$P770+$Q770+$R770+IF(ISBLANK($E770),0,$F770*(1-VLOOKUP($E770,'INFO_Materials recyclability'!$I$6:$M$14,2,0)))</f>
        <v>0</v>
      </c>
      <c r="V770" s="62">
        <f>$G770+$H770+$K770+IF(ISBLANK($E770),0,$F770*VLOOKUP($E770,'INFO_Materials recyclability'!$I$6:$M$14,3,0))</f>
        <v>0</v>
      </c>
      <c r="W770" s="62">
        <f>$I770+$J770+$L770+$M770+$N770+$O770+$P770+$Q770+$R770+IF(ISBLANK($E770),0,$F770*(1-VLOOKUP($E770,'INFO_Materials recyclability'!$I$6:$M$14,3,0)))</f>
        <v>0</v>
      </c>
      <c r="X770" s="62">
        <f>$G770+$H770+$I770+IF(ISBLANK($E770),0,$F770*VLOOKUP($E770,'INFO_Materials recyclability'!$I$6:$M$14,4,0))</f>
        <v>0</v>
      </c>
      <c r="Y770" s="62">
        <f>$J770+$K770+$L770+$M770+$N770+$O770+$P770+$Q770+$R770+IF(ISBLANK($E770),0,$F770*(1-VLOOKUP($E770,'INFO_Materials recyclability'!$I$6:$M$14,4,0)))</f>
        <v>0</v>
      </c>
      <c r="Z770" s="62">
        <f>$G770+$H770+$I770+$J770+IF(ISBLANK($E770),0,$F770*VLOOKUP($E770,'INFO_Materials recyclability'!$I$6:$M$14,5,0))</f>
        <v>0</v>
      </c>
      <c r="AA770" s="62">
        <f>$K770+$L770+$M770+$N770+$O770+$P770+$Q770+$R770+IF(ISBLANK($E770),0,$F770*(1-VLOOKUP($E770,'INFO_Materials recyclability'!$I$6:$M$14,5,0)))</f>
        <v>0</v>
      </c>
    </row>
    <row r="771" spans="2:27" x14ac:dyDescent="0.35">
      <c r="B771" s="5"/>
      <c r="C771" s="5"/>
      <c r="D771" s="26"/>
      <c r="E771" s="51"/>
      <c r="F771" s="53"/>
      <c r="G771" s="49"/>
      <c r="H771" s="49"/>
      <c r="I771" s="49"/>
      <c r="J771" s="49"/>
      <c r="K771" s="49"/>
      <c r="L771" s="49"/>
      <c r="M771" s="49"/>
      <c r="N771" s="49"/>
      <c r="O771" s="49"/>
      <c r="P771" s="56"/>
      <c r="Q771" s="70"/>
      <c r="R771" s="61"/>
      <c r="T771" s="62">
        <f>$G771+$H771+$L771+IF(ISBLANK($E771),0,$F771*VLOOKUP($E771,'INFO_Materials recyclability'!$I$6:$M$14,2,0))</f>
        <v>0</v>
      </c>
      <c r="U771" s="62">
        <f>$I771+$J771+$K771+$M771+$N771+$O771+$P771+$Q771+$R771+IF(ISBLANK($E771),0,$F771*(1-VLOOKUP($E771,'INFO_Materials recyclability'!$I$6:$M$14,2,0)))</f>
        <v>0</v>
      </c>
      <c r="V771" s="62">
        <f>$G771+$H771+$K771+IF(ISBLANK($E771),0,$F771*VLOOKUP($E771,'INFO_Materials recyclability'!$I$6:$M$14,3,0))</f>
        <v>0</v>
      </c>
      <c r="W771" s="62">
        <f>$I771+$J771+$L771+$M771+$N771+$O771+$P771+$Q771+$R771+IF(ISBLANK($E771),0,$F771*(1-VLOOKUP($E771,'INFO_Materials recyclability'!$I$6:$M$14,3,0)))</f>
        <v>0</v>
      </c>
      <c r="X771" s="62">
        <f>$G771+$H771+$I771+IF(ISBLANK($E771),0,$F771*VLOOKUP($E771,'INFO_Materials recyclability'!$I$6:$M$14,4,0))</f>
        <v>0</v>
      </c>
      <c r="Y771" s="62">
        <f>$J771+$K771+$L771+$M771+$N771+$O771+$P771+$Q771+$R771+IF(ISBLANK($E771),0,$F771*(1-VLOOKUP($E771,'INFO_Materials recyclability'!$I$6:$M$14,4,0)))</f>
        <v>0</v>
      </c>
      <c r="Z771" s="62">
        <f>$G771+$H771+$I771+$J771+IF(ISBLANK($E771),0,$F771*VLOOKUP($E771,'INFO_Materials recyclability'!$I$6:$M$14,5,0))</f>
        <v>0</v>
      </c>
      <c r="AA771" s="62">
        <f>$K771+$L771+$M771+$N771+$O771+$P771+$Q771+$R771+IF(ISBLANK($E771),0,$F771*(1-VLOOKUP($E771,'INFO_Materials recyclability'!$I$6:$M$14,5,0)))</f>
        <v>0</v>
      </c>
    </row>
    <row r="772" spans="2:27" x14ac:dyDescent="0.35">
      <c r="B772" s="5"/>
      <c r="C772" s="5"/>
      <c r="D772" s="26"/>
      <c r="E772" s="51"/>
      <c r="F772" s="53"/>
      <c r="G772" s="49"/>
      <c r="H772" s="49"/>
      <c r="I772" s="49"/>
      <c r="J772" s="49"/>
      <c r="K772" s="49"/>
      <c r="L772" s="49"/>
      <c r="M772" s="49"/>
      <c r="N772" s="49"/>
      <c r="O772" s="49"/>
      <c r="P772" s="56"/>
      <c r="Q772" s="70"/>
      <c r="R772" s="61"/>
      <c r="T772" s="62">
        <f>$G772+$H772+$L772+IF(ISBLANK($E772),0,$F772*VLOOKUP($E772,'INFO_Materials recyclability'!$I$6:$M$14,2,0))</f>
        <v>0</v>
      </c>
      <c r="U772" s="62">
        <f>$I772+$J772+$K772+$M772+$N772+$O772+$P772+$Q772+$R772+IF(ISBLANK($E772),0,$F772*(1-VLOOKUP($E772,'INFO_Materials recyclability'!$I$6:$M$14,2,0)))</f>
        <v>0</v>
      </c>
      <c r="V772" s="62">
        <f>$G772+$H772+$K772+IF(ISBLANK($E772),0,$F772*VLOOKUP($E772,'INFO_Materials recyclability'!$I$6:$M$14,3,0))</f>
        <v>0</v>
      </c>
      <c r="W772" s="62">
        <f>$I772+$J772+$L772+$M772+$N772+$O772+$P772+$Q772+$R772+IF(ISBLANK($E772),0,$F772*(1-VLOOKUP($E772,'INFO_Materials recyclability'!$I$6:$M$14,3,0)))</f>
        <v>0</v>
      </c>
      <c r="X772" s="62">
        <f>$G772+$H772+$I772+IF(ISBLANK($E772),0,$F772*VLOOKUP($E772,'INFO_Materials recyclability'!$I$6:$M$14,4,0))</f>
        <v>0</v>
      </c>
      <c r="Y772" s="62">
        <f>$J772+$K772+$L772+$M772+$N772+$O772+$P772+$Q772+$R772+IF(ISBLANK($E772),0,$F772*(1-VLOOKUP($E772,'INFO_Materials recyclability'!$I$6:$M$14,4,0)))</f>
        <v>0</v>
      </c>
      <c r="Z772" s="62">
        <f>$G772+$H772+$I772+$J772+IF(ISBLANK($E772),0,$F772*VLOOKUP($E772,'INFO_Materials recyclability'!$I$6:$M$14,5,0))</f>
        <v>0</v>
      </c>
      <c r="AA772" s="62">
        <f>$K772+$L772+$M772+$N772+$O772+$P772+$Q772+$R772+IF(ISBLANK($E772),0,$F772*(1-VLOOKUP($E772,'INFO_Materials recyclability'!$I$6:$M$14,5,0)))</f>
        <v>0</v>
      </c>
    </row>
    <row r="773" spans="2:27" x14ac:dyDescent="0.35">
      <c r="B773" s="5"/>
      <c r="C773" s="5"/>
      <c r="D773" s="26"/>
      <c r="E773" s="51"/>
      <c r="F773" s="53"/>
      <c r="G773" s="49"/>
      <c r="H773" s="49"/>
      <c r="I773" s="49"/>
      <c r="J773" s="49"/>
      <c r="K773" s="49"/>
      <c r="L773" s="49"/>
      <c r="M773" s="49"/>
      <c r="N773" s="49"/>
      <c r="O773" s="49"/>
      <c r="P773" s="56"/>
      <c r="Q773" s="70"/>
      <c r="R773" s="61"/>
      <c r="T773" s="62">
        <f>$G773+$H773+$L773+IF(ISBLANK($E773),0,$F773*VLOOKUP($E773,'INFO_Materials recyclability'!$I$6:$M$14,2,0))</f>
        <v>0</v>
      </c>
      <c r="U773" s="62">
        <f>$I773+$J773+$K773+$M773+$N773+$O773+$P773+$Q773+$R773+IF(ISBLANK($E773),0,$F773*(1-VLOOKUP($E773,'INFO_Materials recyclability'!$I$6:$M$14,2,0)))</f>
        <v>0</v>
      </c>
      <c r="V773" s="62">
        <f>$G773+$H773+$K773+IF(ISBLANK($E773),0,$F773*VLOOKUP($E773,'INFO_Materials recyclability'!$I$6:$M$14,3,0))</f>
        <v>0</v>
      </c>
      <c r="W773" s="62">
        <f>$I773+$J773+$L773+$M773+$N773+$O773+$P773+$Q773+$R773+IF(ISBLANK($E773),0,$F773*(1-VLOOKUP($E773,'INFO_Materials recyclability'!$I$6:$M$14,3,0)))</f>
        <v>0</v>
      </c>
      <c r="X773" s="62">
        <f>$G773+$H773+$I773+IF(ISBLANK($E773),0,$F773*VLOOKUP($E773,'INFO_Materials recyclability'!$I$6:$M$14,4,0))</f>
        <v>0</v>
      </c>
      <c r="Y773" s="62">
        <f>$J773+$K773+$L773+$M773+$N773+$O773+$P773+$Q773+$R773+IF(ISBLANK($E773),0,$F773*(1-VLOOKUP($E773,'INFO_Materials recyclability'!$I$6:$M$14,4,0)))</f>
        <v>0</v>
      </c>
      <c r="Z773" s="62">
        <f>$G773+$H773+$I773+$J773+IF(ISBLANK($E773),0,$F773*VLOOKUP($E773,'INFO_Materials recyclability'!$I$6:$M$14,5,0))</f>
        <v>0</v>
      </c>
      <c r="AA773" s="62">
        <f>$K773+$L773+$M773+$N773+$O773+$P773+$Q773+$R773+IF(ISBLANK($E773),0,$F773*(1-VLOOKUP($E773,'INFO_Materials recyclability'!$I$6:$M$14,5,0)))</f>
        <v>0</v>
      </c>
    </row>
    <row r="774" spans="2:27" x14ac:dyDescent="0.35">
      <c r="B774" s="5"/>
      <c r="C774" s="5"/>
      <c r="D774" s="26"/>
      <c r="E774" s="51"/>
      <c r="F774" s="53"/>
      <c r="G774" s="49"/>
      <c r="H774" s="49"/>
      <c r="I774" s="49"/>
      <c r="J774" s="49"/>
      <c r="K774" s="49"/>
      <c r="L774" s="49"/>
      <c r="M774" s="49"/>
      <c r="N774" s="49"/>
      <c r="O774" s="49"/>
      <c r="P774" s="56"/>
      <c r="Q774" s="70"/>
      <c r="R774" s="61"/>
      <c r="T774" s="62">
        <f>$G774+$H774+$L774+IF(ISBLANK($E774),0,$F774*VLOOKUP($E774,'INFO_Materials recyclability'!$I$6:$M$14,2,0))</f>
        <v>0</v>
      </c>
      <c r="U774" s="62">
        <f>$I774+$J774+$K774+$M774+$N774+$O774+$P774+$Q774+$R774+IF(ISBLANK($E774),0,$F774*(1-VLOOKUP($E774,'INFO_Materials recyclability'!$I$6:$M$14,2,0)))</f>
        <v>0</v>
      </c>
      <c r="V774" s="62">
        <f>$G774+$H774+$K774+IF(ISBLANK($E774),0,$F774*VLOOKUP($E774,'INFO_Materials recyclability'!$I$6:$M$14,3,0))</f>
        <v>0</v>
      </c>
      <c r="W774" s="62">
        <f>$I774+$J774+$L774+$M774+$N774+$O774+$P774+$Q774+$R774+IF(ISBLANK($E774),0,$F774*(1-VLOOKUP($E774,'INFO_Materials recyclability'!$I$6:$M$14,3,0)))</f>
        <v>0</v>
      </c>
      <c r="X774" s="62">
        <f>$G774+$H774+$I774+IF(ISBLANK($E774),0,$F774*VLOOKUP($E774,'INFO_Materials recyclability'!$I$6:$M$14,4,0))</f>
        <v>0</v>
      </c>
      <c r="Y774" s="62">
        <f>$J774+$K774+$L774+$M774+$N774+$O774+$P774+$Q774+$R774+IF(ISBLANK($E774),0,$F774*(1-VLOOKUP($E774,'INFO_Materials recyclability'!$I$6:$M$14,4,0)))</f>
        <v>0</v>
      </c>
      <c r="Z774" s="62">
        <f>$G774+$H774+$I774+$J774+IF(ISBLANK($E774),0,$F774*VLOOKUP($E774,'INFO_Materials recyclability'!$I$6:$M$14,5,0))</f>
        <v>0</v>
      </c>
      <c r="AA774" s="62">
        <f>$K774+$L774+$M774+$N774+$O774+$P774+$Q774+$R774+IF(ISBLANK($E774),0,$F774*(1-VLOOKUP($E774,'INFO_Materials recyclability'!$I$6:$M$14,5,0)))</f>
        <v>0</v>
      </c>
    </row>
    <row r="775" spans="2:27" x14ac:dyDescent="0.35">
      <c r="B775" s="5"/>
      <c r="C775" s="5"/>
      <c r="D775" s="26"/>
      <c r="E775" s="51"/>
      <c r="F775" s="53"/>
      <c r="G775" s="49"/>
      <c r="H775" s="49"/>
      <c r="I775" s="49"/>
      <c r="J775" s="49"/>
      <c r="K775" s="49"/>
      <c r="L775" s="49"/>
      <c r="M775" s="49"/>
      <c r="N775" s="49"/>
      <c r="O775" s="49"/>
      <c r="P775" s="56"/>
      <c r="Q775" s="70"/>
      <c r="R775" s="61"/>
      <c r="T775" s="62">
        <f>$G775+$H775+$L775+IF(ISBLANK($E775),0,$F775*VLOOKUP($E775,'INFO_Materials recyclability'!$I$6:$M$14,2,0))</f>
        <v>0</v>
      </c>
      <c r="U775" s="62">
        <f>$I775+$J775+$K775+$M775+$N775+$O775+$P775+$Q775+$R775+IF(ISBLANK($E775),0,$F775*(1-VLOOKUP($E775,'INFO_Materials recyclability'!$I$6:$M$14,2,0)))</f>
        <v>0</v>
      </c>
      <c r="V775" s="62">
        <f>$G775+$H775+$K775+IF(ISBLANK($E775),0,$F775*VLOOKUP($E775,'INFO_Materials recyclability'!$I$6:$M$14,3,0))</f>
        <v>0</v>
      </c>
      <c r="W775" s="62">
        <f>$I775+$J775+$L775+$M775+$N775+$O775+$P775+$Q775+$R775+IF(ISBLANK($E775),0,$F775*(1-VLOOKUP($E775,'INFO_Materials recyclability'!$I$6:$M$14,3,0)))</f>
        <v>0</v>
      </c>
      <c r="X775" s="62">
        <f>$G775+$H775+$I775+IF(ISBLANK($E775),0,$F775*VLOOKUP($E775,'INFO_Materials recyclability'!$I$6:$M$14,4,0))</f>
        <v>0</v>
      </c>
      <c r="Y775" s="62">
        <f>$J775+$K775+$L775+$M775+$N775+$O775+$P775+$Q775+$R775+IF(ISBLANK($E775),0,$F775*(1-VLOOKUP($E775,'INFO_Materials recyclability'!$I$6:$M$14,4,0)))</f>
        <v>0</v>
      </c>
      <c r="Z775" s="62">
        <f>$G775+$H775+$I775+$J775+IF(ISBLANK($E775),0,$F775*VLOOKUP($E775,'INFO_Materials recyclability'!$I$6:$M$14,5,0))</f>
        <v>0</v>
      </c>
      <c r="AA775" s="62">
        <f>$K775+$L775+$M775+$N775+$O775+$P775+$Q775+$R775+IF(ISBLANK($E775),0,$F775*(1-VLOOKUP($E775,'INFO_Materials recyclability'!$I$6:$M$14,5,0)))</f>
        <v>0</v>
      </c>
    </row>
    <row r="776" spans="2:27" x14ac:dyDescent="0.35">
      <c r="B776" s="5"/>
      <c r="C776" s="5"/>
      <c r="D776" s="26"/>
      <c r="E776" s="51"/>
      <c r="F776" s="53"/>
      <c r="G776" s="49"/>
      <c r="H776" s="49"/>
      <c r="I776" s="49"/>
      <c r="J776" s="49"/>
      <c r="K776" s="49"/>
      <c r="L776" s="49"/>
      <c r="M776" s="49"/>
      <c r="N776" s="49"/>
      <c r="O776" s="49"/>
      <c r="P776" s="56"/>
      <c r="Q776" s="70"/>
      <c r="R776" s="61"/>
      <c r="T776" s="62">
        <f>$G776+$H776+$L776+IF(ISBLANK($E776),0,$F776*VLOOKUP($E776,'INFO_Materials recyclability'!$I$6:$M$14,2,0))</f>
        <v>0</v>
      </c>
      <c r="U776" s="62">
        <f>$I776+$J776+$K776+$M776+$N776+$O776+$P776+$Q776+$R776+IF(ISBLANK($E776),0,$F776*(1-VLOOKUP($E776,'INFO_Materials recyclability'!$I$6:$M$14,2,0)))</f>
        <v>0</v>
      </c>
      <c r="V776" s="62">
        <f>$G776+$H776+$K776+IF(ISBLANK($E776),0,$F776*VLOOKUP($E776,'INFO_Materials recyclability'!$I$6:$M$14,3,0))</f>
        <v>0</v>
      </c>
      <c r="W776" s="62">
        <f>$I776+$J776+$L776+$M776+$N776+$O776+$P776+$Q776+$R776+IF(ISBLANK($E776),0,$F776*(1-VLOOKUP($E776,'INFO_Materials recyclability'!$I$6:$M$14,3,0)))</f>
        <v>0</v>
      </c>
      <c r="X776" s="62">
        <f>$G776+$H776+$I776+IF(ISBLANK($E776),0,$F776*VLOOKUP($E776,'INFO_Materials recyclability'!$I$6:$M$14,4,0))</f>
        <v>0</v>
      </c>
      <c r="Y776" s="62">
        <f>$J776+$K776+$L776+$M776+$N776+$O776+$P776+$Q776+$R776+IF(ISBLANK($E776),0,$F776*(1-VLOOKUP($E776,'INFO_Materials recyclability'!$I$6:$M$14,4,0)))</f>
        <v>0</v>
      </c>
      <c r="Z776" s="62">
        <f>$G776+$H776+$I776+$J776+IF(ISBLANK($E776),0,$F776*VLOOKUP($E776,'INFO_Materials recyclability'!$I$6:$M$14,5,0))</f>
        <v>0</v>
      </c>
      <c r="AA776" s="62">
        <f>$K776+$L776+$M776+$N776+$O776+$P776+$Q776+$R776+IF(ISBLANK($E776),0,$F776*(1-VLOOKUP($E776,'INFO_Materials recyclability'!$I$6:$M$14,5,0)))</f>
        <v>0</v>
      </c>
    </row>
    <row r="777" spans="2:27" x14ac:dyDescent="0.35">
      <c r="B777" s="5"/>
      <c r="C777" s="5"/>
      <c r="D777" s="26"/>
      <c r="E777" s="51"/>
      <c r="F777" s="53"/>
      <c r="G777" s="49"/>
      <c r="H777" s="49"/>
      <c r="I777" s="49"/>
      <c r="J777" s="49"/>
      <c r="K777" s="49"/>
      <c r="L777" s="49"/>
      <c r="M777" s="49"/>
      <c r="N777" s="49"/>
      <c r="O777" s="49"/>
      <c r="P777" s="56"/>
      <c r="Q777" s="70"/>
      <c r="R777" s="61"/>
      <c r="T777" s="62">
        <f>$G777+$H777+$L777+IF(ISBLANK($E777),0,$F777*VLOOKUP($E777,'INFO_Materials recyclability'!$I$6:$M$14,2,0))</f>
        <v>0</v>
      </c>
      <c r="U777" s="62">
        <f>$I777+$J777+$K777+$M777+$N777+$O777+$P777+$Q777+$R777+IF(ISBLANK($E777),0,$F777*(1-VLOOKUP($E777,'INFO_Materials recyclability'!$I$6:$M$14,2,0)))</f>
        <v>0</v>
      </c>
      <c r="V777" s="62">
        <f>$G777+$H777+$K777+IF(ISBLANK($E777),0,$F777*VLOOKUP($E777,'INFO_Materials recyclability'!$I$6:$M$14,3,0))</f>
        <v>0</v>
      </c>
      <c r="W777" s="62">
        <f>$I777+$J777+$L777+$M777+$N777+$O777+$P777+$Q777+$R777+IF(ISBLANK($E777),0,$F777*(1-VLOOKUP($E777,'INFO_Materials recyclability'!$I$6:$M$14,3,0)))</f>
        <v>0</v>
      </c>
      <c r="X777" s="62">
        <f>$G777+$H777+$I777+IF(ISBLANK($E777),0,$F777*VLOOKUP($E777,'INFO_Materials recyclability'!$I$6:$M$14,4,0))</f>
        <v>0</v>
      </c>
      <c r="Y777" s="62">
        <f>$J777+$K777+$L777+$M777+$N777+$O777+$P777+$Q777+$R777+IF(ISBLANK($E777),0,$F777*(1-VLOOKUP($E777,'INFO_Materials recyclability'!$I$6:$M$14,4,0)))</f>
        <v>0</v>
      </c>
      <c r="Z777" s="62">
        <f>$G777+$H777+$I777+$J777+IF(ISBLANK($E777),0,$F777*VLOOKUP($E777,'INFO_Materials recyclability'!$I$6:$M$14,5,0))</f>
        <v>0</v>
      </c>
      <c r="AA777" s="62">
        <f>$K777+$L777+$M777+$N777+$O777+$P777+$Q777+$R777+IF(ISBLANK($E777),0,$F777*(1-VLOOKUP($E777,'INFO_Materials recyclability'!$I$6:$M$14,5,0)))</f>
        <v>0</v>
      </c>
    </row>
    <row r="778" spans="2:27" x14ac:dyDescent="0.35">
      <c r="B778" s="5"/>
      <c r="C778" s="5"/>
      <c r="D778" s="26"/>
      <c r="E778" s="51"/>
      <c r="F778" s="53"/>
      <c r="G778" s="49"/>
      <c r="H778" s="49"/>
      <c r="I778" s="49"/>
      <c r="J778" s="49"/>
      <c r="K778" s="49"/>
      <c r="L778" s="49"/>
      <c r="M778" s="49"/>
      <c r="N778" s="49"/>
      <c r="O778" s="49"/>
      <c r="P778" s="56"/>
      <c r="Q778" s="70"/>
      <c r="R778" s="61"/>
      <c r="T778" s="62">
        <f>$G778+$H778+$L778+IF(ISBLANK($E778),0,$F778*VLOOKUP($E778,'INFO_Materials recyclability'!$I$6:$M$14,2,0))</f>
        <v>0</v>
      </c>
      <c r="U778" s="62">
        <f>$I778+$J778+$K778+$M778+$N778+$O778+$P778+$Q778+$R778+IF(ISBLANK($E778),0,$F778*(1-VLOOKUP($E778,'INFO_Materials recyclability'!$I$6:$M$14,2,0)))</f>
        <v>0</v>
      </c>
      <c r="V778" s="62">
        <f>$G778+$H778+$K778+IF(ISBLANK($E778),0,$F778*VLOOKUP($E778,'INFO_Materials recyclability'!$I$6:$M$14,3,0))</f>
        <v>0</v>
      </c>
      <c r="W778" s="62">
        <f>$I778+$J778+$L778+$M778+$N778+$O778+$P778+$Q778+$R778+IF(ISBLANK($E778),0,$F778*(1-VLOOKUP($E778,'INFO_Materials recyclability'!$I$6:$M$14,3,0)))</f>
        <v>0</v>
      </c>
      <c r="X778" s="62">
        <f>$G778+$H778+$I778+IF(ISBLANK($E778),0,$F778*VLOOKUP($E778,'INFO_Materials recyclability'!$I$6:$M$14,4,0))</f>
        <v>0</v>
      </c>
      <c r="Y778" s="62">
        <f>$J778+$K778+$L778+$M778+$N778+$O778+$P778+$Q778+$R778+IF(ISBLANK($E778),0,$F778*(1-VLOOKUP($E778,'INFO_Materials recyclability'!$I$6:$M$14,4,0)))</f>
        <v>0</v>
      </c>
      <c r="Z778" s="62">
        <f>$G778+$H778+$I778+$J778+IF(ISBLANK($E778),0,$F778*VLOOKUP($E778,'INFO_Materials recyclability'!$I$6:$M$14,5,0))</f>
        <v>0</v>
      </c>
      <c r="AA778" s="62">
        <f>$K778+$L778+$M778+$N778+$O778+$P778+$Q778+$R778+IF(ISBLANK($E778),0,$F778*(1-VLOOKUP($E778,'INFO_Materials recyclability'!$I$6:$M$14,5,0)))</f>
        <v>0</v>
      </c>
    </row>
    <row r="779" spans="2:27" x14ac:dyDescent="0.35">
      <c r="B779" s="5"/>
      <c r="C779" s="5"/>
      <c r="D779" s="26"/>
      <c r="E779" s="51"/>
      <c r="F779" s="53"/>
      <c r="G779" s="49"/>
      <c r="H779" s="49"/>
      <c r="I779" s="49"/>
      <c r="J779" s="49"/>
      <c r="K779" s="49"/>
      <c r="L779" s="49"/>
      <c r="M779" s="49"/>
      <c r="N779" s="49"/>
      <c r="O779" s="49"/>
      <c r="P779" s="56"/>
      <c r="Q779" s="70"/>
      <c r="R779" s="61"/>
      <c r="T779" s="62">
        <f>$G779+$H779+$L779+IF(ISBLANK($E779),0,$F779*VLOOKUP($E779,'INFO_Materials recyclability'!$I$6:$M$14,2,0))</f>
        <v>0</v>
      </c>
      <c r="U779" s="62">
        <f>$I779+$J779+$K779+$M779+$N779+$O779+$P779+$Q779+$R779+IF(ISBLANK($E779),0,$F779*(1-VLOOKUP($E779,'INFO_Materials recyclability'!$I$6:$M$14,2,0)))</f>
        <v>0</v>
      </c>
      <c r="V779" s="62">
        <f>$G779+$H779+$K779+IF(ISBLANK($E779),0,$F779*VLOOKUP($E779,'INFO_Materials recyclability'!$I$6:$M$14,3,0))</f>
        <v>0</v>
      </c>
      <c r="W779" s="62">
        <f>$I779+$J779+$L779+$M779+$N779+$O779+$P779+$Q779+$R779+IF(ISBLANK($E779),0,$F779*(1-VLOOKUP($E779,'INFO_Materials recyclability'!$I$6:$M$14,3,0)))</f>
        <v>0</v>
      </c>
      <c r="X779" s="62">
        <f>$G779+$H779+$I779+IF(ISBLANK($E779),0,$F779*VLOOKUP($E779,'INFO_Materials recyclability'!$I$6:$M$14,4,0))</f>
        <v>0</v>
      </c>
      <c r="Y779" s="62">
        <f>$J779+$K779+$L779+$M779+$N779+$O779+$P779+$Q779+$R779+IF(ISBLANK($E779),0,$F779*(1-VLOOKUP($E779,'INFO_Materials recyclability'!$I$6:$M$14,4,0)))</f>
        <v>0</v>
      </c>
      <c r="Z779" s="62">
        <f>$G779+$H779+$I779+$J779+IF(ISBLANK($E779),0,$F779*VLOOKUP($E779,'INFO_Materials recyclability'!$I$6:$M$14,5,0))</f>
        <v>0</v>
      </c>
      <c r="AA779" s="62">
        <f>$K779+$L779+$M779+$N779+$O779+$P779+$Q779+$R779+IF(ISBLANK($E779),0,$F779*(1-VLOOKUP($E779,'INFO_Materials recyclability'!$I$6:$M$14,5,0)))</f>
        <v>0</v>
      </c>
    </row>
    <row r="780" spans="2:27" x14ac:dyDescent="0.35">
      <c r="B780" s="5"/>
      <c r="C780" s="5"/>
      <c r="D780" s="26"/>
      <c r="E780" s="51"/>
      <c r="F780" s="53"/>
      <c r="G780" s="49"/>
      <c r="H780" s="49"/>
      <c r="I780" s="49"/>
      <c r="J780" s="49"/>
      <c r="K780" s="49"/>
      <c r="L780" s="49"/>
      <c r="M780" s="49"/>
      <c r="N780" s="49"/>
      <c r="O780" s="49"/>
      <c r="P780" s="56"/>
      <c r="Q780" s="70"/>
      <c r="R780" s="61"/>
      <c r="T780" s="62">
        <f>$G780+$H780+$L780+IF(ISBLANK($E780),0,$F780*VLOOKUP($E780,'INFO_Materials recyclability'!$I$6:$M$14,2,0))</f>
        <v>0</v>
      </c>
      <c r="U780" s="62">
        <f>$I780+$J780+$K780+$M780+$N780+$O780+$P780+$Q780+$R780+IF(ISBLANK($E780),0,$F780*(1-VLOOKUP($E780,'INFO_Materials recyclability'!$I$6:$M$14,2,0)))</f>
        <v>0</v>
      </c>
      <c r="V780" s="62">
        <f>$G780+$H780+$K780+IF(ISBLANK($E780),0,$F780*VLOOKUP($E780,'INFO_Materials recyclability'!$I$6:$M$14,3,0))</f>
        <v>0</v>
      </c>
      <c r="W780" s="62">
        <f>$I780+$J780+$L780+$M780+$N780+$O780+$P780+$Q780+$R780+IF(ISBLANK($E780),0,$F780*(1-VLOOKUP($E780,'INFO_Materials recyclability'!$I$6:$M$14,3,0)))</f>
        <v>0</v>
      </c>
      <c r="X780" s="62">
        <f>$G780+$H780+$I780+IF(ISBLANK($E780),0,$F780*VLOOKUP($E780,'INFO_Materials recyclability'!$I$6:$M$14,4,0))</f>
        <v>0</v>
      </c>
      <c r="Y780" s="62">
        <f>$J780+$K780+$L780+$M780+$N780+$O780+$P780+$Q780+$R780+IF(ISBLANK($E780),0,$F780*(1-VLOOKUP($E780,'INFO_Materials recyclability'!$I$6:$M$14,4,0)))</f>
        <v>0</v>
      </c>
      <c r="Z780" s="62">
        <f>$G780+$H780+$I780+$J780+IF(ISBLANK($E780),0,$F780*VLOOKUP($E780,'INFO_Materials recyclability'!$I$6:$M$14,5,0))</f>
        <v>0</v>
      </c>
      <c r="AA780" s="62">
        <f>$K780+$L780+$M780+$N780+$O780+$P780+$Q780+$R780+IF(ISBLANK($E780),0,$F780*(1-VLOOKUP($E780,'INFO_Materials recyclability'!$I$6:$M$14,5,0)))</f>
        <v>0</v>
      </c>
    </row>
    <row r="781" spans="2:27" x14ac:dyDescent="0.35">
      <c r="B781" s="5"/>
      <c r="C781" s="5"/>
      <c r="D781" s="26"/>
      <c r="E781" s="51"/>
      <c r="F781" s="53"/>
      <c r="G781" s="49"/>
      <c r="H781" s="49"/>
      <c r="I781" s="49"/>
      <c r="J781" s="49"/>
      <c r="K781" s="49"/>
      <c r="L781" s="49"/>
      <c r="M781" s="49"/>
      <c r="N781" s="49"/>
      <c r="O781" s="49"/>
      <c r="P781" s="56"/>
      <c r="Q781" s="70"/>
      <c r="R781" s="61"/>
      <c r="T781" s="62">
        <f>$G781+$H781+$L781+IF(ISBLANK($E781),0,$F781*VLOOKUP($E781,'INFO_Materials recyclability'!$I$6:$M$14,2,0))</f>
        <v>0</v>
      </c>
      <c r="U781" s="62">
        <f>$I781+$J781+$K781+$M781+$N781+$O781+$P781+$Q781+$R781+IF(ISBLANK($E781),0,$F781*(1-VLOOKUP($E781,'INFO_Materials recyclability'!$I$6:$M$14,2,0)))</f>
        <v>0</v>
      </c>
      <c r="V781" s="62">
        <f>$G781+$H781+$K781+IF(ISBLANK($E781),0,$F781*VLOOKUP($E781,'INFO_Materials recyclability'!$I$6:$M$14,3,0))</f>
        <v>0</v>
      </c>
      <c r="W781" s="62">
        <f>$I781+$J781+$L781+$M781+$N781+$O781+$P781+$Q781+$R781+IF(ISBLANK($E781),0,$F781*(1-VLOOKUP($E781,'INFO_Materials recyclability'!$I$6:$M$14,3,0)))</f>
        <v>0</v>
      </c>
      <c r="X781" s="62">
        <f>$G781+$H781+$I781+IF(ISBLANK($E781),0,$F781*VLOOKUP($E781,'INFO_Materials recyclability'!$I$6:$M$14,4,0))</f>
        <v>0</v>
      </c>
      <c r="Y781" s="62">
        <f>$J781+$K781+$L781+$M781+$N781+$O781+$P781+$Q781+$R781+IF(ISBLANK($E781),0,$F781*(1-VLOOKUP($E781,'INFO_Materials recyclability'!$I$6:$M$14,4,0)))</f>
        <v>0</v>
      </c>
      <c r="Z781" s="62">
        <f>$G781+$H781+$I781+$J781+IF(ISBLANK($E781),0,$F781*VLOOKUP($E781,'INFO_Materials recyclability'!$I$6:$M$14,5,0))</f>
        <v>0</v>
      </c>
      <c r="AA781" s="62">
        <f>$K781+$L781+$M781+$N781+$O781+$P781+$Q781+$R781+IF(ISBLANK($E781),0,$F781*(1-VLOOKUP($E781,'INFO_Materials recyclability'!$I$6:$M$14,5,0)))</f>
        <v>0</v>
      </c>
    </row>
    <row r="782" spans="2:27" x14ac:dyDescent="0.35">
      <c r="B782" s="5"/>
      <c r="C782" s="5"/>
      <c r="D782" s="26"/>
      <c r="E782" s="51"/>
      <c r="F782" s="53"/>
      <c r="G782" s="49"/>
      <c r="H782" s="49"/>
      <c r="I782" s="49"/>
      <c r="J782" s="49"/>
      <c r="K782" s="49"/>
      <c r="L782" s="49"/>
      <c r="M782" s="49"/>
      <c r="N782" s="49"/>
      <c r="O782" s="49"/>
      <c r="P782" s="56"/>
      <c r="Q782" s="70"/>
      <c r="R782" s="61"/>
      <c r="T782" s="62">
        <f>$G782+$H782+$L782+IF(ISBLANK($E782),0,$F782*VLOOKUP($E782,'INFO_Materials recyclability'!$I$6:$M$14,2,0))</f>
        <v>0</v>
      </c>
      <c r="U782" s="62">
        <f>$I782+$J782+$K782+$M782+$N782+$O782+$P782+$Q782+$R782+IF(ISBLANK($E782),0,$F782*(1-VLOOKUP($E782,'INFO_Materials recyclability'!$I$6:$M$14,2,0)))</f>
        <v>0</v>
      </c>
      <c r="V782" s="62">
        <f>$G782+$H782+$K782+IF(ISBLANK($E782),0,$F782*VLOOKUP($E782,'INFO_Materials recyclability'!$I$6:$M$14,3,0))</f>
        <v>0</v>
      </c>
      <c r="W782" s="62">
        <f>$I782+$J782+$L782+$M782+$N782+$O782+$P782+$Q782+$R782+IF(ISBLANK($E782),0,$F782*(1-VLOOKUP($E782,'INFO_Materials recyclability'!$I$6:$M$14,3,0)))</f>
        <v>0</v>
      </c>
      <c r="X782" s="62">
        <f>$G782+$H782+$I782+IF(ISBLANK($E782),0,$F782*VLOOKUP($E782,'INFO_Materials recyclability'!$I$6:$M$14,4,0))</f>
        <v>0</v>
      </c>
      <c r="Y782" s="62">
        <f>$J782+$K782+$L782+$M782+$N782+$O782+$P782+$Q782+$R782+IF(ISBLANK($E782),0,$F782*(1-VLOOKUP($E782,'INFO_Materials recyclability'!$I$6:$M$14,4,0)))</f>
        <v>0</v>
      </c>
      <c r="Z782" s="62">
        <f>$G782+$H782+$I782+$J782+IF(ISBLANK($E782),0,$F782*VLOOKUP($E782,'INFO_Materials recyclability'!$I$6:$M$14,5,0))</f>
        <v>0</v>
      </c>
      <c r="AA782" s="62">
        <f>$K782+$L782+$M782+$N782+$O782+$P782+$Q782+$R782+IF(ISBLANK($E782),0,$F782*(1-VLOOKUP($E782,'INFO_Materials recyclability'!$I$6:$M$14,5,0)))</f>
        <v>0</v>
      </c>
    </row>
    <row r="783" spans="2:27" x14ac:dyDescent="0.35">
      <c r="B783" s="5"/>
      <c r="C783" s="5"/>
      <c r="D783" s="26"/>
      <c r="E783" s="51"/>
      <c r="F783" s="53"/>
      <c r="G783" s="49"/>
      <c r="H783" s="49"/>
      <c r="I783" s="49"/>
      <c r="J783" s="49"/>
      <c r="K783" s="49"/>
      <c r="L783" s="49"/>
      <c r="M783" s="49"/>
      <c r="N783" s="49"/>
      <c r="O783" s="49"/>
      <c r="P783" s="56"/>
      <c r="Q783" s="70"/>
      <c r="R783" s="61"/>
      <c r="T783" s="62">
        <f>$G783+$H783+$L783+IF(ISBLANK($E783),0,$F783*VLOOKUP($E783,'INFO_Materials recyclability'!$I$6:$M$14,2,0))</f>
        <v>0</v>
      </c>
      <c r="U783" s="62">
        <f>$I783+$J783+$K783+$M783+$N783+$O783+$P783+$Q783+$R783+IF(ISBLANK($E783),0,$F783*(1-VLOOKUP($E783,'INFO_Materials recyclability'!$I$6:$M$14,2,0)))</f>
        <v>0</v>
      </c>
      <c r="V783" s="62">
        <f>$G783+$H783+$K783+IF(ISBLANK($E783),0,$F783*VLOOKUP($E783,'INFO_Materials recyclability'!$I$6:$M$14,3,0))</f>
        <v>0</v>
      </c>
      <c r="W783" s="62">
        <f>$I783+$J783+$L783+$M783+$N783+$O783+$P783+$Q783+$R783+IF(ISBLANK($E783),0,$F783*(1-VLOOKUP($E783,'INFO_Materials recyclability'!$I$6:$M$14,3,0)))</f>
        <v>0</v>
      </c>
      <c r="X783" s="62">
        <f>$G783+$H783+$I783+IF(ISBLANK($E783),0,$F783*VLOOKUP($E783,'INFO_Materials recyclability'!$I$6:$M$14,4,0))</f>
        <v>0</v>
      </c>
      <c r="Y783" s="62">
        <f>$J783+$K783+$L783+$M783+$N783+$O783+$P783+$Q783+$R783+IF(ISBLANK($E783),0,$F783*(1-VLOOKUP($E783,'INFO_Materials recyclability'!$I$6:$M$14,4,0)))</f>
        <v>0</v>
      </c>
      <c r="Z783" s="62">
        <f>$G783+$H783+$I783+$J783+IF(ISBLANK($E783),0,$F783*VLOOKUP($E783,'INFO_Materials recyclability'!$I$6:$M$14,5,0))</f>
        <v>0</v>
      </c>
      <c r="AA783" s="62">
        <f>$K783+$L783+$M783+$N783+$O783+$P783+$Q783+$R783+IF(ISBLANK($E783),0,$F783*(1-VLOOKUP($E783,'INFO_Materials recyclability'!$I$6:$M$14,5,0)))</f>
        <v>0</v>
      </c>
    </row>
    <row r="784" spans="2:27" x14ac:dyDescent="0.35">
      <c r="B784" s="5"/>
      <c r="C784" s="5"/>
      <c r="D784" s="26"/>
      <c r="E784" s="51"/>
      <c r="F784" s="53"/>
      <c r="G784" s="49"/>
      <c r="H784" s="49"/>
      <c r="I784" s="49"/>
      <c r="J784" s="49"/>
      <c r="K784" s="49"/>
      <c r="L784" s="49"/>
      <c r="M784" s="49"/>
      <c r="N784" s="49"/>
      <c r="O784" s="49"/>
      <c r="P784" s="56"/>
      <c r="Q784" s="70"/>
      <c r="R784" s="61"/>
      <c r="T784" s="62">
        <f>$G784+$H784+$L784+IF(ISBLANK($E784),0,$F784*VLOOKUP($E784,'INFO_Materials recyclability'!$I$6:$M$14,2,0))</f>
        <v>0</v>
      </c>
      <c r="U784" s="62">
        <f>$I784+$J784+$K784+$M784+$N784+$O784+$P784+$Q784+$R784+IF(ISBLANK($E784),0,$F784*(1-VLOOKUP($E784,'INFO_Materials recyclability'!$I$6:$M$14,2,0)))</f>
        <v>0</v>
      </c>
      <c r="V784" s="62">
        <f>$G784+$H784+$K784+IF(ISBLANK($E784),0,$F784*VLOOKUP($E784,'INFO_Materials recyclability'!$I$6:$M$14,3,0))</f>
        <v>0</v>
      </c>
      <c r="W784" s="62">
        <f>$I784+$J784+$L784+$M784+$N784+$O784+$P784+$Q784+$R784+IF(ISBLANK($E784),0,$F784*(1-VLOOKUP($E784,'INFO_Materials recyclability'!$I$6:$M$14,3,0)))</f>
        <v>0</v>
      </c>
      <c r="X784" s="62">
        <f>$G784+$H784+$I784+IF(ISBLANK($E784),0,$F784*VLOOKUP($E784,'INFO_Materials recyclability'!$I$6:$M$14,4,0))</f>
        <v>0</v>
      </c>
      <c r="Y784" s="62">
        <f>$J784+$K784+$L784+$M784+$N784+$O784+$P784+$Q784+$R784+IF(ISBLANK($E784),0,$F784*(1-VLOOKUP($E784,'INFO_Materials recyclability'!$I$6:$M$14,4,0)))</f>
        <v>0</v>
      </c>
      <c r="Z784" s="62">
        <f>$G784+$H784+$I784+$J784+IF(ISBLANK($E784),0,$F784*VLOOKUP($E784,'INFO_Materials recyclability'!$I$6:$M$14,5,0))</f>
        <v>0</v>
      </c>
      <c r="AA784" s="62">
        <f>$K784+$L784+$M784+$N784+$O784+$P784+$Q784+$R784+IF(ISBLANK($E784),0,$F784*(1-VLOOKUP($E784,'INFO_Materials recyclability'!$I$6:$M$14,5,0)))</f>
        <v>0</v>
      </c>
    </row>
    <row r="785" spans="2:27" x14ac:dyDescent="0.35">
      <c r="B785" s="5"/>
      <c r="C785" s="5"/>
      <c r="D785" s="26"/>
      <c r="E785" s="51"/>
      <c r="F785" s="53"/>
      <c r="G785" s="49"/>
      <c r="H785" s="49"/>
      <c r="I785" s="49"/>
      <c r="J785" s="49"/>
      <c r="K785" s="49"/>
      <c r="L785" s="49"/>
      <c r="M785" s="49"/>
      <c r="N785" s="49"/>
      <c r="O785" s="49"/>
      <c r="P785" s="56"/>
      <c r="Q785" s="70"/>
      <c r="R785" s="61"/>
      <c r="T785" s="62">
        <f>$G785+$H785+$L785+IF(ISBLANK($E785),0,$F785*VLOOKUP($E785,'INFO_Materials recyclability'!$I$6:$M$14,2,0))</f>
        <v>0</v>
      </c>
      <c r="U785" s="62">
        <f>$I785+$J785+$K785+$M785+$N785+$O785+$P785+$Q785+$R785+IF(ISBLANK($E785),0,$F785*(1-VLOOKUP($E785,'INFO_Materials recyclability'!$I$6:$M$14,2,0)))</f>
        <v>0</v>
      </c>
      <c r="V785" s="62">
        <f>$G785+$H785+$K785+IF(ISBLANK($E785),0,$F785*VLOOKUP($E785,'INFO_Materials recyclability'!$I$6:$M$14,3,0))</f>
        <v>0</v>
      </c>
      <c r="W785" s="62">
        <f>$I785+$J785+$L785+$M785+$N785+$O785+$P785+$Q785+$R785+IF(ISBLANK($E785),0,$F785*(1-VLOOKUP($E785,'INFO_Materials recyclability'!$I$6:$M$14,3,0)))</f>
        <v>0</v>
      </c>
      <c r="X785" s="62">
        <f>$G785+$H785+$I785+IF(ISBLANK($E785),0,$F785*VLOOKUP($E785,'INFO_Materials recyclability'!$I$6:$M$14,4,0))</f>
        <v>0</v>
      </c>
      <c r="Y785" s="62">
        <f>$J785+$K785+$L785+$M785+$N785+$O785+$P785+$Q785+$R785+IF(ISBLANK($E785),0,$F785*(1-VLOOKUP($E785,'INFO_Materials recyclability'!$I$6:$M$14,4,0)))</f>
        <v>0</v>
      </c>
      <c r="Z785" s="62">
        <f>$G785+$H785+$I785+$J785+IF(ISBLANK($E785),0,$F785*VLOOKUP($E785,'INFO_Materials recyclability'!$I$6:$M$14,5,0))</f>
        <v>0</v>
      </c>
      <c r="AA785" s="62">
        <f>$K785+$L785+$M785+$N785+$O785+$P785+$Q785+$R785+IF(ISBLANK($E785),0,$F785*(1-VLOOKUP($E785,'INFO_Materials recyclability'!$I$6:$M$14,5,0)))</f>
        <v>0</v>
      </c>
    </row>
    <row r="786" spans="2:27" x14ac:dyDescent="0.35">
      <c r="B786" s="5"/>
      <c r="C786" s="5"/>
      <c r="D786" s="26"/>
      <c r="E786" s="51"/>
      <c r="F786" s="53"/>
      <c r="G786" s="49"/>
      <c r="H786" s="49"/>
      <c r="I786" s="49"/>
      <c r="J786" s="49"/>
      <c r="K786" s="49"/>
      <c r="L786" s="49"/>
      <c r="M786" s="49"/>
      <c r="N786" s="49"/>
      <c r="O786" s="49"/>
      <c r="P786" s="56"/>
      <c r="Q786" s="70"/>
      <c r="R786" s="61"/>
      <c r="T786" s="62">
        <f>$G786+$H786+$L786+IF(ISBLANK($E786),0,$F786*VLOOKUP($E786,'INFO_Materials recyclability'!$I$6:$M$14,2,0))</f>
        <v>0</v>
      </c>
      <c r="U786" s="62">
        <f>$I786+$J786+$K786+$M786+$N786+$O786+$P786+$Q786+$R786+IF(ISBLANK($E786),0,$F786*(1-VLOOKUP($E786,'INFO_Materials recyclability'!$I$6:$M$14,2,0)))</f>
        <v>0</v>
      </c>
      <c r="V786" s="62">
        <f>$G786+$H786+$K786+IF(ISBLANK($E786),0,$F786*VLOOKUP($E786,'INFO_Materials recyclability'!$I$6:$M$14,3,0))</f>
        <v>0</v>
      </c>
      <c r="W786" s="62">
        <f>$I786+$J786+$L786+$M786+$N786+$O786+$P786+$Q786+$R786+IF(ISBLANK($E786),0,$F786*(1-VLOOKUP($E786,'INFO_Materials recyclability'!$I$6:$M$14,3,0)))</f>
        <v>0</v>
      </c>
      <c r="X786" s="62">
        <f>$G786+$H786+$I786+IF(ISBLANK($E786),0,$F786*VLOOKUP($E786,'INFO_Materials recyclability'!$I$6:$M$14,4,0))</f>
        <v>0</v>
      </c>
      <c r="Y786" s="62">
        <f>$J786+$K786+$L786+$M786+$N786+$O786+$P786+$Q786+$R786+IF(ISBLANK($E786),0,$F786*(1-VLOOKUP($E786,'INFO_Materials recyclability'!$I$6:$M$14,4,0)))</f>
        <v>0</v>
      </c>
      <c r="Z786" s="62">
        <f>$G786+$H786+$I786+$J786+IF(ISBLANK($E786),0,$F786*VLOOKUP($E786,'INFO_Materials recyclability'!$I$6:$M$14,5,0))</f>
        <v>0</v>
      </c>
      <c r="AA786" s="62">
        <f>$K786+$L786+$M786+$N786+$O786+$P786+$Q786+$R786+IF(ISBLANK($E786),0,$F786*(1-VLOOKUP($E786,'INFO_Materials recyclability'!$I$6:$M$14,5,0)))</f>
        <v>0</v>
      </c>
    </row>
    <row r="787" spans="2:27" x14ac:dyDescent="0.35">
      <c r="B787" s="5"/>
      <c r="C787" s="5"/>
      <c r="D787" s="26"/>
      <c r="E787" s="51"/>
      <c r="F787" s="53"/>
      <c r="G787" s="49"/>
      <c r="H787" s="49"/>
      <c r="I787" s="49"/>
      <c r="J787" s="49"/>
      <c r="K787" s="49"/>
      <c r="L787" s="49"/>
      <c r="M787" s="49"/>
      <c r="N787" s="49"/>
      <c r="O787" s="49"/>
      <c r="P787" s="56"/>
      <c r="Q787" s="70"/>
      <c r="R787" s="61"/>
      <c r="T787" s="62">
        <f>$G787+$H787+$L787+IF(ISBLANK($E787),0,$F787*VLOOKUP($E787,'INFO_Materials recyclability'!$I$6:$M$14,2,0))</f>
        <v>0</v>
      </c>
      <c r="U787" s="62">
        <f>$I787+$J787+$K787+$M787+$N787+$O787+$P787+$Q787+$R787+IF(ISBLANK($E787),0,$F787*(1-VLOOKUP($E787,'INFO_Materials recyclability'!$I$6:$M$14,2,0)))</f>
        <v>0</v>
      </c>
      <c r="V787" s="62">
        <f>$G787+$H787+$K787+IF(ISBLANK($E787),0,$F787*VLOOKUP($E787,'INFO_Materials recyclability'!$I$6:$M$14,3,0))</f>
        <v>0</v>
      </c>
      <c r="W787" s="62">
        <f>$I787+$J787+$L787+$M787+$N787+$O787+$P787+$Q787+$R787+IF(ISBLANK($E787),0,$F787*(1-VLOOKUP($E787,'INFO_Materials recyclability'!$I$6:$M$14,3,0)))</f>
        <v>0</v>
      </c>
      <c r="X787" s="62">
        <f>$G787+$H787+$I787+IF(ISBLANK($E787),0,$F787*VLOOKUP($E787,'INFO_Materials recyclability'!$I$6:$M$14,4,0))</f>
        <v>0</v>
      </c>
      <c r="Y787" s="62">
        <f>$J787+$K787+$L787+$M787+$N787+$O787+$P787+$Q787+$R787+IF(ISBLANK($E787),0,$F787*(1-VLOOKUP($E787,'INFO_Materials recyclability'!$I$6:$M$14,4,0)))</f>
        <v>0</v>
      </c>
      <c r="Z787" s="62">
        <f>$G787+$H787+$I787+$J787+IF(ISBLANK($E787),0,$F787*VLOOKUP($E787,'INFO_Materials recyclability'!$I$6:$M$14,5,0))</f>
        <v>0</v>
      </c>
      <c r="AA787" s="62">
        <f>$K787+$L787+$M787+$N787+$O787+$P787+$Q787+$R787+IF(ISBLANK($E787),0,$F787*(1-VLOOKUP($E787,'INFO_Materials recyclability'!$I$6:$M$14,5,0)))</f>
        <v>0</v>
      </c>
    </row>
    <row r="788" spans="2:27" x14ac:dyDescent="0.35">
      <c r="B788" s="5"/>
      <c r="C788" s="5"/>
      <c r="D788" s="26"/>
      <c r="E788" s="51"/>
      <c r="F788" s="53"/>
      <c r="G788" s="49"/>
      <c r="H788" s="49"/>
      <c r="I788" s="49"/>
      <c r="J788" s="49"/>
      <c r="K788" s="49"/>
      <c r="L788" s="49"/>
      <c r="M788" s="49"/>
      <c r="N788" s="49"/>
      <c r="O788" s="49"/>
      <c r="P788" s="56"/>
      <c r="Q788" s="70"/>
      <c r="R788" s="61"/>
      <c r="T788" s="62">
        <f>$G788+$H788+$L788+IF(ISBLANK($E788),0,$F788*VLOOKUP($E788,'INFO_Materials recyclability'!$I$6:$M$14,2,0))</f>
        <v>0</v>
      </c>
      <c r="U788" s="62">
        <f>$I788+$J788+$K788+$M788+$N788+$O788+$P788+$Q788+$R788+IF(ISBLANK($E788),0,$F788*(1-VLOOKUP($E788,'INFO_Materials recyclability'!$I$6:$M$14,2,0)))</f>
        <v>0</v>
      </c>
      <c r="V788" s="62">
        <f>$G788+$H788+$K788+IF(ISBLANK($E788),0,$F788*VLOOKUP($E788,'INFO_Materials recyclability'!$I$6:$M$14,3,0))</f>
        <v>0</v>
      </c>
      <c r="W788" s="62">
        <f>$I788+$J788+$L788+$M788+$N788+$O788+$P788+$Q788+$R788+IF(ISBLANK($E788),0,$F788*(1-VLOOKUP($E788,'INFO_Materials recyclability'!$I$6:$M$14,3,0)))</f>
        <v>0</v>
      </c>
      <c r="X788" s="62">
        <f>$G788+$H788+$I788+IF(ISBLANK($E788),0,$F788*VLOOKUP($E788,'INFO_Materials recyclability'!$I$6:$M$14,4,0))</f>
        <v>0</v>
      </c>
      <c r="Y788" s="62">
        <f>$J788+$K788+$L788+$M788+$N788+$O788+$P788+$Q788+$R788+IF(ISBLANK($E788),0,$F788*(1-VLOOKUP($E788,'INFO_Materials recyclability'!$I$6:$M$14,4,0)))</f>
        <v>0</v>
      </c>
      <c r="Z788" s="62">
        <f>$G788+$H788+$I788+$J788+IF(ISBLANK($E788),0,$F788*VLOOKUP($E788,'INFO_Materials recyclability'!$I$6:$M$14,5,0))</f>
        <v>0</v>
      </c>
      <c r="AA788" s="62">
        <f>$K788+$L788+$M788+$N788+$O788+$P788+$Q788+$R788+IF(ISBLANK($E788),0,$F788*(1-VLOOKUP($E788,'INFO_Materials recyclability'!$I$6:$M$14,5,0)))</f>
        <v>0</v>
      </c>
    </row>
    <row r="789" spans="2:27" x14ac:dyDescent="0.35">
      <c r="B789" s="5"/>
      <c r="C789" s="5"/>
      <c r="D789" s="26"/>
      <c r="E789" s="51"/>
      <c r="F789" s="53"/>
      <c r="G789" s="49"/>
      <c r="H789" s="49"/>
      <c r="I789" s="49"/>
      <c r="J789" s="49"/>
      <c r="K789" s="49"/>
      <c r="L789" s="49"/>
      <c r="M789" s="49"/>
      <c r="N789" s="49"/>
      <c r="O789" s="49"/>
      <c r="P789" s="56"/>
      <c r="Q789" s="70"/>
      <c r="R789" s="61"/>
      <c r="T789" s="62">
        <f>$G789+$H789+$L789+IF(ISBLANK($E789),0,$F789*VLOOKUP($E789,'INFO_Materials recyclability'!$I$6:$M$14,2,0))</f>
        <v>0</v>
      </c>
      <c r="U789" s="62">
        <f>$I789+$J789+$K789+$M789+$N789+$O789+$P789+$Q789+$R789+IF(ISBLANK($E789),0,$F789*(1-VLOOKUP($E789,'INFO_Materials recyclability'!$I$6:$M$14,2,0)))</f>
        <v>0</v>
      </c>
      <c r="V789" s="62">
        <f>$G789+$H789+$K789+IF(ISBLANK($E789),0,$F789*VLOOKUP($E789,'INFO_Materials recyclability'!$I$6:$M$14,3,0))</f>
        <v>0</v>
      </c>
      <c r="W789" s="62">
        <f>$I789+$J789+$L789+$M789+$N789+$O789+$P789+$Q789+$R789+IF(ISBLANK($E789),0,$F789*(1-VLOOKUP($E789,'INFO_Materials recyclability'!$I$6:$M$14,3,0)))</f>
        <v>0</v>
      </c>
      <c r="X789" s="62">
        <f>$G789+$H789+$I789+IF(ISBLANK($E789),0,$F789*VLOOKUP($E789,'INFO_Materials recyclability'!$I$6:$M$14,4,0))</f>
        <v>0</v>
      </c>
      <c r="Y789" s="62">
        <f>$J789+$K789+$L789+$M789+$N789+$O789+$P789+$Q789+$R789+IF(ISBLANK($E789),0,$F789*(1-VLOOKUP($E789,'INFO_Materials recyclability'!$I$6:$M$14,4,0)))</f>
        <v>0</v>
      </c>
      <c r="Z789" s="62">
        <f>$G789+$H789+$I789+$J789+IF(ISBLANK($E789),0,$F789*VLOOKUP($E789,'INFO_Materials recyclability'!$I$6:$M$14,5,0))</f>
        <v>0</v>
      </c>
      <c r="AA789" s="62">
        <f>$K789+$L789+$M789+$N789+$O789+$P789+$Q789+$R789+IF(ISBLANK($E789),0,$F789*(1-VLOOKUP($E789,'INFO_Materials recyclability'!$I$6:$M$14,5,0)))</f>
        <v>0</v>
      </c>
    </row>
    <row r="790" spans="2:27" x14ac:dyDescent="0.35">
      <c r="B790" s="5"/>
      <c r="C790" s="5"/>
      <c r="D790" s="26"/>
      <c r="E790" s="51"/>
      <c r="F790" s="53"/>
      <c r="G790" s="49"/>
      <c r="H790" s="49"/>
      <c r="I790" s="49"/>
      <c r="J790" s="49"/>
      <c r="K790" s="49"/>
      <c r="L790" s="49"/>
      <c r="M790" s="49"/>
      <c r="N790" s="49"/>
      <c r="O790" s="49"/>
      <c r="P790" s="56"/>
      <c r="Q790" s="70"/>
      <c r="R790" s="61"/>
      <c r="T790" s="62">
        <f>$G790+$H790+$L790+IF(ISBLANK($E790),0,$F790*VLOOKUP($E790,'INFO_Materials recyclability'!$I$6:$M$14,2,0))</f>
        <v>0</v>
      </c>
      <c r="U790" s="62">
        <f>$I790+$J790+$K790+$M790+$N790+$O790+$P790+$Q790+$R790+IF(ISBLANK($E790),0,$F790*(1-VLOOKUP($E790,'INFO_Materials recyclability'!$I$6:$M$14,2,0)))</f>
        <v>0</v>
      </c>
      <c r="V790" s="62">
        <f>$G790+$H790+$K790+IF(ISBLANK($E790),0,$F790*VLOOKUP($E790,'INFO_Materials recyclability'!$I$6:$M$14,3,0))</f>
        <v>0</v>
      </c>
      <c r="W790" s="62">
        <f>$I790+$J790+$L790+$M790+$N790+$O790+$P790+$Q790+$R790+IF(ISBLANK($E790),0,$F790*(1-VLOOKUP($E790,'INFO_Materials recyclability'!$I$6:$M$14,3,0)))</f>
        <v>0</v>
      </c>
      <c r="X790" s="62">
        <f>$G790+$H790+$I790+IF(ISBLANK($E790),0,$F790*VLOOKUP($E790,'INFO_Materials recyclability'!$I$6:$M$14,4,0))</f>
        <v>0</v>
      </c>
      <c r="Y790" s="62">
        <f>$J790+$K790+$L790+$M790+$N790+$O790+$P790+$Q790+$R790+IF(ISBLANK($E790),0,$F790*(1-VLOOKUP($E790,'INFO_Materials recyclability'!$I$6:$M$14,4,0)))</f>
        <v>0</v>
      </c>
      <c r="Z790" s="62">
        <f>$G790+$H790+$I790+$J790+IF(ISBLANK($E790),0,$F790*VLOOKUP($E790,'INFO_Materials recyclability'!$I$6:$M$14,5,0))</f>
        <v>0</v>
      </c>
      <c r="AA790" s="62">
        <f>$K790+$L790+$M790+$N790+$O790+$P790+$Q790+$R790+IF(ISBLANK($E790),0,$F790*(1-VLOOKUP($E790,'INFO_Materials recyclability'!$I$6:$M$14,5,0)))</f>
        <v>0</v>
      </c>
    </row>
    <row r="791" spans="2:27" x14ac:dyDescent="0.35">
      <c r="B791" s="5"/>
      <c r="C791" s="5"/>
      <c r="D791" s="26"/>
      <c r="E791" s="51"/>
      <c r="F791" s="53"/>
      <c r="G791" s="49"/>
      <c r="H791" s="49"/>
      <c r="I791" s="49"/>
      <c r="J791" s="49"/>
      <c r="K791" s="49"/>
      <c r="L791" s="49"/>
      <c r="M791" s="49"/>
      <c r="N791" s="49"/>
      <c r="O791" s="49"/>
      <c r="P791" s="56"/>
      <c r="Q791" s="70"/>
      <c r="R791" s="61"/>
      <c r="T791" s="62">
        <f>$G791+$H791+$L791+IF(ISBLANK($E791),0,$F791*VLOOKUP($E791,'INFO_Materials recyclability'!$I$6:$M$14,2,0))</f>
        <v>0</v>
      </c>
      <c r="U791" s="62">
        <f>$I791+$J791+$K791+$M791+$N791+$O791+$P791+$Q791+$R791+IF(ISBLANK($E791),0,$F791*(1-VLOOKUP($E791,'INFO_Materials recyclability'!$I$6:$M$14,2,0)))</f>
        <v>0</v>
      </c>
      <c r="V791" s="62">
        <f>$G791+$H791+$K791+IF(ISBLANK($E791),0,$F791*VLOOKUP($E791,'INFO_Materials recyclability'!$I$6:$M$14,3,0))</f>
        <v>0</v>
      </c>
      <c r="W791" s="62">
        <f>$I791+$J791+$L791+$M791+$N791+$O791+$P791+$Q791+$R791+IF(ISBLANK($E791),0,$F791*(1-VLOOKUP($E791,'INFO_Materials recyclability'!$I$6:$M$14,3,0)))</f>
        <v>0</v>
      </c>
      <c r="X791" s="62">
        <f>$G791+$H791+$I791+IF(ISBLANK($E791),0,$F791*VLOOKUP($E791,'INFO_Materials recyclability'!$I$6:$M$14,4,0))</f>
        <v>0</v>
      </c>
      <c r="Y791" s="62">
        <f>$J791+$K791+$L791+$M791+$N791+$O791+$P791+$Q791+$R791+IF(ISBLANK($E791),0,$F791*(1-VLOOKUP($E791,'INFO_Materials recyclability'!$I$6:$M$14,4,0)))</f>
        <v>0</v>
      </c>
      <c r="Z791" s="62">
        <f>$G791+$H791+$I791+$J791+IF(ISBLANK($E791),0,$F791*VLOOKUP($E791,'INFO_Materials recyclability'!$I$6:$M$14,5,0))</f>
        <v>0</v>
      </c>
      <c r="AA791" s="62">
        <f>$K791+$L791+$M791+$N791+$O791+$P791+$Q791+$R791+IF(ISBLANK($E791),0,$F791*(1-VLOOKUP($E791,'INFO_Materials recyclability'!$I$6:$M$14,5,0)))</f>
        <v>0</v>
      </c>
    </row>
    <row r="792" spans="2:27" x14ac:dyDescent="0.35">
      <c r="B792" s="5"/>
      <c r="C792" s="5"/>
      <c r="D792" s="26"/>
      <c r="E792" s="51"/>
      <c r="F792" s="53"/>
      <c r="G792" s="49"/>
      <c r="H792" s="49"/>
      <c r="I792" s="49"/>
      <c r="J792" s="49"/>
      <c r="K792" s="49"/>
      <c r="L792" s="49"/>
      <c r="M792" s="49"/>
      <c r="N792" s="49"/>
      <c r="O792" s="49"/>
      <c r="P792" s="56"/>
      <c r="Q792" s="70"/>
      <c r="R792" s="61"/>
      <c r="T792" s="62">
        <f>$G792+$H792+$L792+IF(ISBLANK($E792),0,$F792*VLOOKUP($E792,'INFO_Materials recyclability'!$I$6:$M$14,2,0))</f>
        <v>0</v>
      </c>
      <c r="U792" s="62">
        <f>$I792+$J792+$K792+$M792+$N792+$O792+$P792+$Q792+$R792+IF(ISBLANK($E792),0,$F792*(1-VLOOKUP($E792,'INFO_Materials recyclability'!$I$6:$M$14,2,0)))</f>
        <v>0</v>
      </c>
      <c r="V792" s="62">
        <f>$G792+$H792+$K792+IF(ISBLANK($E792),0,$F792*VLOOKUP($E792,'INFO_Materials recyclability'!$I$6:$M$14,3,0))</f>
        <v>0</v>
      </c>
      <c r="W792" s="62">
        <f>$I792+$J792+$L792+$M792+$N792+$O792+$P792+$Q792+$R792+IF(ISBLANK($E792),0,$F792*(1-VLOOKUP($E792,'INFO_Materials recyclability'!$I$6:$M$14,3,0)))</f>
        <v>0</v>
      </c>
      <c r="X792" s="62">
        <f>$G792+$H792+$I792+IF(ISBLANK($E792),0,$F792*VLOOKUP($E792,'INFO_Materials recyclability'!$I$6:$M$14,4,0))</f>
        <v>0</v>
      </c>
      <c r="Y792" s="62">
        <f>$J792+$K792+$L792+$M792+$N792+$O792+$P792+$Q792+$R792+IF(ISBLANK($E792),0,$F792*(1-VLOOKUP($E792,'INFO_Materials recyclability'!$I$6:$M$14,4,0)))</f>
        <v>0</v>
      </c>
      <c r="Z792" s="62">
        <f>$G792+$H792+$I792+$J792+IF(ISBLANK($E792),0,$F792*VLOOKUP($E792,'INFO_Materials recyclability'!$I$6:$M$14,5,0))</f>
        <v>0</v>
      </c>
      <c r="AA792" s="62">
        <f>$K792+$L792+$M792+$N792+$O792+$P792+$Q792+$R792+IF(ISBLANK($E792),0,$F792*(1-VLOOKUP($E792,'INFO_Materials recyclability'!$I$6:$M$14,5,0)))</f>
        <v>0</v>
      </c>
    </row>
    <row r="793" spans="2:27" x14ac:dyDescent="0.35">
      <c r="B793" s="5"/>
      <c r="C793" s="5"/>
      <c r="D793" s="26"/>
      <c r="E793" s="51"/>
      <c r="F793" s="53"/>
      <c r="G793" s="49"/>
      <c r="H793" s="49"/>
      <c r="I793" s="49"/>
      <c r="J793" s="49"/>
      <c r="K793" s="49"/>
      <c r="L793" s="49"/>
      <c r="M793" s="49"/>
      <c r="N793" s="49"/>
      <c r="O793" s="49"/>
      <c r="P793" s="56"/>
      <c r="Q793" s="70"/>
      <c r="R793" s="61"/>
      <c r="T793" s="62">
        <f>$G793+$H793+$L793+IF(ISBLANK($E793),0,$F793*VLOOKUP($E793,'INFO_Materials recyclability'!$I$6:$M$14,2,0))</f>
        <v>0</v>
      </c>
      <c r="U793" s="62">
        <f>$I793+$J793+$K793+$M793+$N793+$O793+$P793+$Q793+$R793+IF(ISBLANK($E793),0,$F793*(1-VLOOKUP($E793,'INFO_Materials recyclability'!$I$6:$M$14,2,0)))</f>
        <v>0</v>
      </c>
      <c r="V793" s="62">
        <f>$G793+$H793+$K793+IF(ISBLANK($E793),0,$F793*VLOOKUP($E793,'INFO_Materials recyclability'!$I$6:$M$14,3,0))</f>
        <v>0</v>
      </c>
      <c r="W793" s="62">
        <f>$I793+$J793+$L793+$M793+$N793+$O793+$P793+$Q793+$R793+IF(ISBLANK($E793),0,$F793*(1-VLOOKUP($E793,'INFO_Materials recyclability'!$I$6:$M$14,3,0)))</f>
        <v>0</v>
      </c>
      <c r="X793" s="62">
        <f>$G793+$H793+$I793+IF(ISBLANK($E793),0,$F793*VLOOKUP($E793,'INFO_Materials recyclability'!$I$6:$M$14,4,0))</f>
        <v>0</v>
      </c>
      <c r="Y793" s="62">
        <f>$J793+$K793+$L793+$M793+$N793+$O793+$P793+$Q793+$R793+IF(ISBLANK($E793),0,$F793*(1-VLOOKUP($E793,'INFO_Materials recyclability'!$I$6:$M$14,4,0)))</f>
        <v>0</v>
      </c>
      <c r="Z793" s="62">
        <f>$G793+$H793+$I793+$J793+IF(ISBLANK($E793),0,$F793*VLOOKUP($E793,'INFO_Materials recyclability'!$I$6:$M$14,5,0))</f>
        <v>0</v>
      </c>
      <c r="AA793" s="62">
        <f>$K793+$L793+$M793+$N793+$O793+$P793+$Q793+$R793+IF(ISBLANK($E793),0,$F793*(1-VLOOKUP($E793,'INFO_Materials recyclability'!$I$6:$M$14,5,0)))</f>
        <v>0</v>
      </c>
    </row>
    <row r="794" spans="2:27" x14ac:dyDescent="0.35">
      <c r="B794" s="5"/>
      <c r="C794" s="5"/>
      <c r="D794" s="26"/>
      <c r="E794" s="51"/>
      <c r="F794" s="53"/>
      <c r="G794" s="49"/>
      <c r="H794" s="49"/>
      <c r="I794" s="49"/>
      <c r="J794" s="49"/>
      <c r="K794" s="49"/>
      <c r="L794" s="49"/>
      <c r="M794" s="49"/>
      <c r="N794" s="49"/>
      <c r="O794" s="49"/>
      <c r="P794" s="56"/>
      <c r="Q794" s="70"/>
      <c r="R794" s="61"/>
      <c r="T794" s="62">
        <f>$G794+$H794+$L794+IF(ISBLANK($E794),0,$F794*VLOOKUP($E794,'INFO_Materials recyclability'!$I$6:$M$14,2,0))</f>
        <v>0</v>
      </c>
      <c r="U794" s="62">
        <f>$I794+$J794+$K794+$M794+$N794+$O794+$P794+$Q794+$R794+IF(ISBLANK($E794),0,$F794*(1-VLOOKUP($E794,'INFO_Materials recyclability'!$I$6:$M$14,2,0)))</f>
        <v>0</v>
      </c>
      <c r="V794" s="62">
        <f>$G794+$H794+$K794+IF(ISBLANK($E794),0,$F794*VLOOKUP($E794,'INFO_Materials recyclability'!$I$6:$M$14,3,0))</f>
        <v>0</v>
      </c>
      <c r="W794" s="62">
        <f>$I794+$J794+$L794+$M794+$N794+$O794+$P794+$Q794+$R794+IF(ISBLANK($E794),0,$F794*(1-VLOOKUP($E794,'INFO_Materials recyclability'!$I$6:$M$14,3,0)))</f>
        <v>0</v>
      </c>
      <c r="X794" s="62">
        <f>$G794+$H794+$I794+IF(ISBLANK($E794),0,$F794*VLOOKUP($E794,'INFO_Materials recyclability'!$I$6:$M$14,4,0))</f>
        <v>0</v>
      </c>
      <c r="Y794" s="62">
        <f>$J794+$K794+$L794+$M794+$N794+$O794+$P794+$Q794+$R794+IF(ISBLANK($E794),0,$F794*(1-VLOOKUP($E794,'INFO_Materials recyclability'!$I$6:$M$14,4,0)))</f>
        <v>0</v>
      </c>
      <c r="Z794" s="62">
        <f>$G794+$H794+$I794+$J794+IF(ISBLANK($E794),0,$F794*VLOOKUP($E794,'INFO_Materials recyclability'!$I$6:$M$14,5,0))</f>
        <v>0</v>
      </c>
      <c r="AA794" s="62">
        <f>$K794+$L794+$M794+$N794+$O794+$P794+$Q794+$R794+IF(ISBLANK($E794),0,$F794*(1-VLOOKUP($E794,'INFO_Materials recyclability'!$I$6:$M$14,5,0)))</f>
        <v>0</v>
      </c>
    </row>
    <row r="795" spans="2:27" x14ac:dyDescent="0.35">
      <c r="B795" s="5"/>
      <c r="C795" s="5"/>
      <c r="D795" s="26"/>
      <c r="E795" s="51"/>
      <c r="F795" s="53"/>
      <c r="G795" s="49"/>
      <c r="H795" s="49"/>
      <c r="I795" s="49"/>
      <c r="J795" s="49"/>
      <c r="K795" s="49"/>
      <c r="L795" s="49"/>
      <c r="M795" s="49"/>
      <c r="N795" s="49"/>
      <c r="O795" s="49"/>
      <c r="P795" s="56"/>
      <c r="Q795" s="70"/>
      <c r="R795" s="61"/>
      <c r="T795" s="62">
        <f>$G795+$H795+$L795+IF(ISBLANK($E795),0,$F795*VLOOKUP($E795,'INFO_Materials recyclability'!$I$6:$M$14,2,0))</f>
        <v>0</v>
      </c>
      <c r="U795" s="62">
        <f>$I795+$J795+$K795+$M795+$N795+$O795+$P795+$Q795+$R795+IF(ISBLANK($E795),0,$F795*(1-VLOOKUP($E795,'INFO_Materials recyclability'!$I$6:$M$14,2,0)))</f>
        <v>0</v>
      </c>
      <c r="V795" s="62">
        <f>$G795+$H795+$K795+IF(ISBLANK($E795),0,$F795*VLOOKUP($E795,'INFO_Materials recyclability'!$I$6:$M$14,3,0))</f>
        <v>0</v>
      </c>
      <c r="W795" s="62">
        <f>$I795+$J795+$L795+$M795+$N795+$O795+$P795+$Q795+$R795+IF(ISBLANK($E795),0,$F795*(1-VLOOKUP($E795,'INFO_Materials recyclability'!$I$6:$M$14,3,0)))</f>
        <v>0</v>
      </c>
      <c r="X795" s="62">
        <f>$G795+$H795+$I795+IF(ISBLANK($E795),0,$F795*VLOOKUP($E795,'INFO_Materials recyclability'!$I$6:$M$14,4,0))</f>
        <v>0</v>
      </c>
      <c r="Y795" s="62">
        <f>$J795+$K795+$L795+$M795+$N795+$O795+$P795+$Q795+$R795+IF(ISBLANK($E795),0,$F795*(1-VLOOKUP($E795,'INFO_Materials recyclability'!$I$6:$M$14,4,0)))</f>
        <v>0</v>
      </c>
      <c r="Z795" s="62">
        <f>$G795+$H795+$I795+$J795+IF(ISBLANK($E795),0,$F795*VLOOKUP($E795,'INFO_Materials recyclability'!$I$6:$M$14,5,0))</f>
        <v>0</v>
      </c>
      <c r="AA795" s="62">
        <f>$K795+$L795+$M795+$N795+$O795+$P795+$Q795+$R795+IF(ISBLANK($E795),0,$F795*(1-VLOOKUP($E795,'INFO_Materials recyclability'!$I$6:$M$14,5,0)))</f>
        <v>0</v>
      </c>
    </row>
    <row r="796" spans="2:27" x14ac:dyDescent="0.35">
      <c r="B796" s="5"/>
      <c r="C796" s="5"/>
      <c r="D796" s="26"/>
      <c r="E796" s="51"/>
      <c r="F796" s="53"/>
      <c r="G796" s="49"/>
      <c r="H796" s="49"/>
      <c r="I796" s="49"/>
      <c r="J796" s="49"/>
      <c r="K796" s="49"/>
      <c r="L796" s="49"/>
      <c r="M796" s="49"/>
      <c r="N796" s="49"/>
      <c r="O796" s="49"/>
      <c r="P796" s="56"/>
      <c r="Q796" s="70"/>
      <c r="R796" s="61"/>
      <c r="T796" s="62">
        <f>$G796+$H796+$L796+IF(ISBLANK($E796),0,$F796*VLOOKUP($E796,'INFO_Materials recyclability'!$I$6:$M$14,2,0))</f>
        <v>0</v>
      </c>
      <c r="U796" s="62">
        <f>$I796+$J796+$K796+$M796+$N796+$O796+$P796+$Q796+$R796+IF(ISBLANK($E796),0,$F796*(1-VLOOKUP($E796,'INFO_Materials recyclability'!$I$6:$M$14,2,0)))</f>
        <v>0</v>
      </c>
      <c r="V796" s="62">
        <f>$G796+$H796+$K796+IF(ISBLANK($E796),0,$F796*VLOOKUP($E796,'INFO_Materials recyclability'!$I$6:$M$14,3,0))</f>
        <v>0</v>
      </c>
      <c r="W796" s="62">
        <f>$I796+$J796+$L796+$M796+$N796+$O796+$P796+$Q796+$R796+IF(ISBLANK($E796),0,$F796*(1-VLOOKUP($E796,'INFO_Materials recyclability'!$I$6:$M$14,3,0)))</f>
        <v>0</v>
      </c>
      <c r="X796" s="62">
        <f>$G796+$H796+$I796+IF(ISBLANK($E796),0,$F796*VLOOKUP($E796,'INFO_Materials recyclability'!$I$6:$M$14,4,0))</f>
        <v>0</v>
      </c>
      <c r="Y796" s="62">
        <f>$J796+$K796+$L796+$M796+$N796+$O796+$P796+$Q796+$R796+IF(ISBLANK($E796),0,$F796*(1-VLOOKUP($E796,'INFO_Materials recyclability'!$I$6:$M$14,4,0)))</f>
        <v>0</v>
      </c>
      <c r="Z796" s="62">
        <f>$G796+$H796+$I796+$J796+IF(ISBLANK($E796),0,$F796*VLOOKUP($E796,'INFO_Materials recyclability'!$I$6:$M$14,5,0))</f>
        <v>0</v>
      </c>
      <c r="AA796" s="62">
        <f>$K796+$L796+$M796+$N796+$O796+$P796+$Q796+$R796+IF(ISBLANK($E796),0,$F796*(1-VLOOKUP($E796,'INFO_Materials recyclability'!$I$6:$M$14,5,0)))</f>
        <v>0</v>
      </c>
    </row>
    <row r="797" spans="2:27" x14ac:dyDescent="0.35">
      <c r="B797" s="5"/>
      <c r="C797" s="5"/>
      <c r="D797" s="26"/>
      <c r="E797" s="51"/>
      <c r="F797" s="53"/>
      <c r="G797" s="49"/>
      <c r="H797" s="49"/>
      <c r="I797" s="49"/>
      <c r="J797" s="49"/>
      <c r="K797" s="49"/>
      <c r="L797" s="49"/>
      <c r="M797" s="49"/>
      <c r="N797" s="49"/>
      <c r="O797" s="49"/>
      <c r="P797" s="56"/>
      <c r="Q797" s="70"/>
      <c r="R797" s="61"/>
      <c r="T797" s="62">
        <f>$G797+$H797+$L797+IF(ISBLANK($E797),0,$F797*VLOOKUP($E797,'INFO_Materials recyclability'!$I$6:$M$14,2,0))</f>
        <v>0</v>
      </c>
      <c r="U797" s="62">
        <f>$I797+$J797+$K797+$M797+$N797+$O797+$P797+$Q797+$R797+IF(ISBLANK($E797),0,$F797*(1-VLOOKUP($E797,'INFO_Materials recyclability'!$I$6:$M$14,2,0)))</f>
        <v>0</v>
      </c>
      <c r="V797" s="62">
        <f>$G797+$H797+$K797+IF(ISBLANK($E797),0,$F797*VLOOKUP($E797,'INFO_Materials recyclability'!$I$6:$M$14,3,0))</f>
        <v>0</v>
      </c>
      <c r="W797" s="62">
        <f>$I797+$J797+$L797+$M797+$N797+$O797+$P797+$Q797+$R797+IF(ISBLANK($E797),0,$F797*(1-VLOOKUP($E797,'INFO_Materials recyclability'!$I$6:$M$14,3,0)))</f>
        <v>0</v>
      </c>
      <c r="X797" s="62">
        <f>$G797+$H797+$I797+IF(ISBLANK($E797),0,$F797*VLOOKUP($E797,'INFO_Materials recyclability'!$I$6:$M$14,4,0))</f>
        <v>0</v>
      </c>
      <c r="Y797" s="62">
        <f>$J797+$K797+$L797+$M797+$N797+$O797+$P797+$Q797+$R797+IF(ISBLANK($E797),0,$F797*(1-VLOOKUP($E797,'INFO_Materials recyclability'!$I$6:$M$14,4,0)))</f>
        <v>0</v>
      </c>
      <c r="Z797" s="62">
        <f>$G797+$H797+$I797+$J797+IF(ISBLANK($E797),0,$F797*VLOOKUP($E797,'INFO_Materials recyclability'!$I$6:$M$14,5,0))</f>
        <v>0</v>
      </c>
      <c r="AA797" s="62">
        <f>$K797+$L797+$M797+$N797+$O797+$P797+$Q797+$R797+IF(ISBLANK($E797),0,$F797*(1-VLOOKUP($E797,'INFO_Materials recyclability'!$I$6:$M$14,5,0)))</f>
        <v>0</v>
      </c>
    </row>
    <row r="798" spans="2:27" x14ac:dyDescent="0.35">
      <c r="B798" s="5"/>
      <c r="C798" s="5"/>
      <c r="D798" s="26"/>
      <c r="E798" s="51"/>
      <c r="F798" s="53"/>
      <c r="G798" s="49"/>
      <c r="H798" s="49"/>
      <c r="I798" s="49"/>
      <c r="J798" s="49"/>
      <c r="K798" s="49"/>
      <c r="L798" s="49"/>
      <c r="M798" s="49"/>
      <c r="N798" s="49"/>
      <c r="O798" s="49"/>
      <c r="P798" s="56"/>
      <c r="Q798" s="70"/>
      <c r="R798" s="61"/>
      <c r="T798" s="62">
        <f>$G798+$H798+$L798+IF(ISBLANK($E798),0,$F798*VLOOKUP($E798,'INFO_Materials recyclability'!$I$6:$M$14,2,0))</f>
        <v>0</v>
      </c>
      <c r="U798" s="62">
        <f>$I798+$J798+$K798+$M798+$N798+$O798+$P798+$Q798+$R798+IF(ISBLANK($E798),0,$F798*(1-VLOOKUP($E798,'INFO_Materials recyclability'!$I$6:$M$14,2,0)))</f>
        <v>0</v>
      </c>
      <c r="V798" s="62">
        <f>$G798+$H798+$K798+IF(ISBLANK($E798),0,$F798*VLOOKUP($E798,'INFO_Materials recyclability'!$I$6:$M$14,3,0))</f>
        <v>0</v>
      </c>
      <c r="W798" s="62">
        <f>$I798+$J798+$L798+$M798+$N798+$O798+$P798+$Q798+$R798+IF(ISBLANK($E798),0,$F798*(1-VLOOKUP($E798,'INFO_Materials recyclability'!$I$6:$M$14,3,0)))</f>
        <v>0</v>
      </c>
      <c r="X798" s="62">
        <f>$G798+$H798+$I798+IF(ISBLANK($E798),0,$F798*VLOOKUP($E798,'INFO_Materials recyclability'!$I$6:$M$14,4,0))</f>
        <v>0</v>
      </c>
      <c r="Y798" s="62">
        <f>$J798+$K798+$L798+$M798+$N798+$O798+$P798+$Q798+$R798+IF(ISBLANK($E798),0,$F798*(1-VLOOKUP($E798,'INFO_Materials recyclability'!$I$6:$M$14,4,0)))</f>
        <v>0</v>
      </c>
      <c r="Z798" s="62">
        <f>$G798+$H798+$I798+$J798+IF(ISBLANK($E798),0,$F798*VLOOKUP($E798,'INFO_Materials recyclability'!$I$6:$M$14,5,0))</f>
        <v>0</v>
      </c>
      <c r="AA798" s="62">
        <f>$K798+$L798+$M798+$N798+$O798+$P798+$Q798+$R798+IF(ISBLANK($E798),0,$F798*(1-VLOOKUP($E798,'INFO_Materials recyclability'!$I$6:$M$14,5,0)))</f>
        <v>0</v>
      </c>
    </row>
    <row r="799" spans="2:27" x14ac:dyDescent="0.35">
      <c r="B799" s="5"/>
      <c r="C799" s="5"/>
      <c r="D799" s="26"/>
      <c r="E799" s="51"/>
      <c r="F799" s="53"/>
      <c r="G799" s="49"/>
      <c r="H799" s="49"/>
      <c r="I799" s="49"/>
      <c r="J799" s="49"/>
      <c r="K799" s="49"/>
      <c r="L799" s="49"/>
      <c r="M799" s="49"/>
      <c r="N799" s="49"/>
      <c r="O799" s="49"/>
      <c r="P799" s="56"/>
      <c r="Q799" s="70"/>
      <c r="R799" s="61"/>
      <c r="T799" s="62">
        <f>$G799+$H799+$L799+IF(ISBLANK($E799),0,$F799*VLOOKUP($E799,'INFO_Materials recyclability'!$I$6:$M$14,2,0))</f>
        <v>0</v>
      </c>
      <c r="U799" s="62">
        <f>$I799+$J799+$K799+$M799+$N799+$O799+$P799+$Q799+$R799+IF(ISBLANK($E799),0,$F799*(1-VLOOKUP($E799,'INFO_Materials recyclability'!$I$6:$M$14,2,0)))</f>
        <v>0</v>
      </c>
      <c r="V799" s="62">
        <f>$G799+$H799+$K799+IF(ISBLANK($E799),0,$F799*VLOOKUP($E799,'INFO_Materials recyclability'!$I$6:$M$14,3,0))</f>
        <v>0</v>
      </c>
      <c r="W799" s="62">
        <f>$I799+$J799+$L799+$M799+$N799+$O799+$P799+$Q799+$R799+IF(ISBLANK($E799),0,$F799*(1-VLOOKUP($E799,'INFO_Materials recyclability'!$I$6:$M$14,3,0)))</f>
        <v>0</v>
      </c>
      <c r="X799" s="62">
        <f>$G799+$H799+$I799+IF(ISBLANK($E799),0,$F799*VLOOKUP($E799,'INFO_Materials recyclability'!$I$6:$M$14,4,0))</f>
        <v>0</v>
      </c>
      <c r="Y799" s="62">
        <f>$J799+$K799+$L799+$M799+$N799+$O799+$P799+$Q799+$R799+IF(ISBLANK($E799),0,$F799*(1-VLOOKUP($E799,'INFO_Materials recyclability'!$I$6:$M$14,4,0)))</f>
        <v>0</v>
      </c>
      <c r="Z799" s="62">
        <f>$G799+$H799+$I799+$J799+IF(ISBLANK($E799),0,$F799*VLOOKUP($E799,'INFO_Materials recyclability'!$I$6:$M$14,5,0))</f>
        <v>0</v>
      </c>
      <c r="AA799" s="62">
        <f>$K799+$L799+$M799+$N799+$O799+$P799+$Q799+$R799+IF(ISBLANK($E799),0,$F799*(1-VLOOKUP($E799,'INFO_Materials recyclability'!$I$6:$M$14,5,0)))</f>
        <v>0</v>
      </c>
    </row>
    <row r="800" spans="2:27" x14ac:dyDescent="0.35">
      <c r="B800" s="5"/>
      <c r="C800" s="5"/>
      <c r="D800" s="26"/>
      <c r="E800" s="51"/>
      <c r="F800" s="53"/>
      <c r="G800" s="49"/>
      <c r="H800" s="49"/>
      <c r="I800" s="49"/>
      <c r="J800" s="49"/>
      <c r="K800" s="49"/>
      <c r="L800" s="49"/>
      <c r="M800" s="49"/>
      <c r="N800" s="49"/>
      <c r="O800" s="49"/>
      <c r="P800" s="56"/>
      <c r="Q800" s="70"/>
      <c r="R800" s="61"/>
      <c r="T800" s="62">
        <f>$G800+$H800+$L800+IF(ISBLANK($E800),0,$F800*VLOOKUP($E800,'INFO_Materials recyclability'!$I$6:$M$14,2,0))</f>
        <v>0</v>
      </c>
      <c r="U800" s="62">
        <f>$I800+$J800+$K800+$M800+$N800+$O800+$P800+$Q800+$R800+IF(ISBLANK($E800),0,$F800*(1-VLOOKUP($E800,'INFO_Materials recyclability'!$I$6:$M$14,2,0)))</f>
        <v>0</v>
      </c>
      <c r="V800" s="62">
        <f>$G800+$H800+$K800+IF(ISBLANK($E800),0,$F800*VLOOKUP($E800,'INFO_Materials recyclability'!$I$6:$M$14,3,0))</f>
        <v>0</v>
      </c>
      <c r="W800" s="62">
        <f>$I800+$J800+$L800+$M800+$N800+$O800+$P800+$Q800+$R800+IF(ISBLANK($E800),0,$F800*(1-VLOOKUP($E800,'INFO_Materials recyclability'!$I$6:$M$14,3,0)))</f>
        <v>0</v>
      </c>
      <c r="X800" s="62">
        <f>$G800+$H800+$I800+IF(ISBLANK($E800),0,$F800*VLOOKUP($E800,'INFO_Materials recyclability'!$I$6:$M$14,4,0))</f>
        <v>0</v>
      </c>
      <c r="Y800" s="62">
        <f>$J800+$K800+$L800+$M800+$N800+$O800+$P800+$Q800+$R800+IF(ISBLANK($E800),0,$F800*(1-VLOOKUP($E800,'INFO_Materials recyclability'!$I$6:$M$14,4,0)))</f>
        <v>0</v>
      </c>
      <c r="Z800" s="62">
        <f>$G800+$H800+$I800+$J800+IF(ISBLANK($E800),0,$F800*VLOOKUP($E800,'INFO_Materials recyclability'!$I$6:$M$14,5,0))</f>
        <v>0</v>
      </c>
      <c r="AA800" s="62">
        <f>$K800+$L800+$M800+$N800+$O800+$P800+$Q800+$R800+IF(ISBLANK($E800),0,$F800*(1-VLOOKUP($E800,'INFO_Materials recyclability'!$I$6:$M$14,5,0)))</f>
        <v>0</v>
      </c>
    </row>
    <row r="801" spans="2:27" x14ac:dyDescent="0.35">
      <c r="B801" s="5"/>
      <c r="C801" s="5"/>
      <c r="D801" s="26"/>
      <c r="E801" s="51"/>
      <c r="F801" s="53"/>
      <c r="G801" s="49"/>
      <c r="H801" s="49"/>
      <c r="I801" s="49"/>
      <c r="J801" s="49"/>
      <c r="K801" s="49"/>
      <c r="L801" s="49"/>
      <c r="M801" s="49"/>
      <c r="N801" s="49"/>
      <c r="O801" s="49"/>
      <c r="P801" s="56"/>
      <c r="Q801" s="70"/>
      <c r="R801" s="61"/>
      <c r="T801" s="62">
        <f>$G801+$H801+$L801+IF(ISBLANK($E801),0,$F801*VLOOKUP($E801,'INFO_Materials recyclability'!$I$6:$M$14,2,0))</f>
        <v>0</v>
      </c>
      <c r="U801" s="62">
        <f>$I801+$J801+$K801+$M801+$N801+$O801+$P801+$Q801+$R801+IF(ISBLANK($E801),0,$F801*(1-VLOOKUP($E801,'INFO_Materials recyclability'!$I$6:$M$14,2,0)))</f>
        <v>0</v>
      </c>
      <c r="V801" s="62">
        <f>$G801+$H801+$K801+IF(ISBLANK($E801),0,$F801*VLOOKUP($E801,'INFO_Materials recyclability'!$I$6:$M$14,3,0))</f>
        <v>0</v>
      </c>
      <c r="W801" s="62">
        <f>$I801+$J801+$L801+$M801+$N801+$O801+$P801+$Q801+$R801+IF(ISBLANK($E801),0,$F801*(1-VLOOKUP($E801,'INFO_Materials recyclability'!$I$6:$M$14,3,0)))</f>
        <v>0</v>
      </c>
      <c r="X801" s="62">
        <f>$G801+$H801+$I801+IF(ISBLANK($E801),0,$F801*VLOOKUP($E801,'INFO_Materials recyclability'!$I$6:$M$14,4,0))</f>
        <v>0</v>
      </c>
      <c r="Y801" s="62">
        <f>$J801+$K801+$L801+$M801+$N801+$O801+$P801+$Q801+$R801+IF(ISBLANK($E801),0,$F801*(1-VLOOKUP($E801,'INFO_Materials recyclability'!$I$6:$M$14,4,0)))</f>
        <v>0</v>
      </c>
      <c r="Z801" s="62">
        <f>$G801+$H801+$I801+$J801+IF(ISBLANK($E801),0,$F801*VLOOKUP($E801,'INFO_Materials recyclability'!$I$6:$M$14,5,0))</f>
        <v>0</v>
      </c>
      <c r="AA801" s="62">
        <f>$K801+$L801+$M801+$N801+$O801+$P801+$Q801+$R801+IF(ISBLANK($E801),0,$F801*(1-VLOOKUP($E801,'INFO_Materials recyclability'!$I$6:$M$14,5,0)))</f>
        <v>0</v>
      </c>
    </row>
    <row r="802" spans="2:27" x14ac:dyDescent="0.35">
      <c r="B802" s="5"/>
      <c r="C802" s="5"/>
      <c r="D802" s="26"/>
      <c r="E802" s="51"/>
      <c r="F802" s="53"/>
      <c r="G802" s="49"/>
      <c r="H802" s="49"/>
      <c r="I802" s="49"/>
      <c r="J802" s="49"/>
      <c r="K802" s="49"/>
      <c r="L802" s="49"/>
      <c r="M802" s="49"/>
      <c r="N802" s="49"/>
      <c r="O802" s="49"/>
      <c r="P802" s="56"/>
      <c r="Q802" s="70"/>
      <c r="R802" s="61"/>
      <c r="T802" s="62">
        <f>$G802+$H802+$L802+IF(ISBLANK($E802),0,$F802*VLOOKUP($E802,'INFO_Materials recyclability'!$I$6:$M$14,2,0))</f>
        <v>0</v>
      </c>
      <c r="U802" s="62">
        <f>$I802+$J802+$K802+$M802+$N802+$O802+$P802+$Q802+$R802+IF(ISBLANK($E802),0,$F802*(1-VLOOKUP($E802,'INFO_Materials recyclability'!$I$6:$M$14,2,0)))</f>
        <v>0</v>
      </c>
      <c r="V802" s="62">
        <f>$G802+$H802+$K802+IF(ISBLANK($E802),0,$F802*VLOOKUP($E802,'INFO_Materials recyclability'!$I$6:$M$14,3,0))</f>
        <v>0</v>
      </c>
      <c r="W802" s="62">
        <f>$I802+$J802+$L802+$M802+$N802+$O802+$P802+$Q802+$R802+IF(ISBLANK($E802),0,$F802*(1-VLOOKUP($E802,'INFO_Materials recyclability'!$I$6:$M$14,3,0)))</f>
        <v>0</v>
      </c>
      <c r="X802" s="62">
        <f>$G802+$H802+$I802+IF(ISBLANK($E802),0,$F802*VLOOKUP($E802,'INFO_Materials recyclability'!$I$6:$M$14,4,0))</f>
        <v>0</v>
      </c>
      <c r="Y802" s="62">
        <f>$J802+$K802+$L802+$M802+$N802+$O802+$P802+$Q802+$R802+IF(ISBLANK($E802),0,$F802*(1-VLOOKUP($E802,'INFO_Materials recyclability'!$I$6:$M$14,4,0)))</f>
        <v>0</v>
      </c>
      <c r="Z802" s="62">
        <f>$G802+$H802+$I802+$J802+IF(ISBLANK($E802),0,$F802*VLOOKUP($E802,'INFO_Materials recyclability'!$I$6:$M$14,5,0))</f>
        <v>0</v>
      </c>
      <c r="AA802" s="62">
        <f>$K802+$L802+$M802+$N802+$O802+$P802+$Q802+$R802+IF(ISBLANK($E802),0,$F802*(1-VLOOKUP($E802,'INFO_Materials recyclability'!$I$6:$M$14,5,0)))</f>
        <v>0</v>
      </c>
    </row>
    <row r="803" spans="2:27" x14ac:dyDescent="0.35">
      <c r="B803" s="5"/>
      <c r="C803" s="5"/>
      <c r="D803" s="26"/>
      <c r="E803" s="51"/>
      <c r="F803" s="53"/>
      <c r="G803" s="49"/>
      <c r="H803" s="49"/>
      <c r="I803" s="49"/>
      <c r="J803" s="49"/>
      <c r="K803" s="49"/>
      <c r="L803" s="49"/>
      <c r="M803" s="49"/>
      <c r="N803" s="49"/>
      <c r="O803" s="49"/>
      <c r="P803" s="56"/>
      <c r="Q803" s="70"/>
      <c r="R803" s="61"/>
      <c r="T803" s="62">
        <f>$G803+$H803+$L803+IF(ISBLANK($E803),0,$F803*VLOOKUP($E803,'INFO_Materials recyclability'!$I$6:$M$14,2,0))</f>
        <v>0</v>
      </c>
      <c r="U803" s="62">
        <f>$I803+$J803+$K803+$M803+$N803+$O803+$P803+$Q803+$R803+IF(ISBLANK($E803),0,$F803*(1-VLOOKUP($E803,'INFO_Materials recyclability'!$I$6:$M$14,2,0)))</f>
        <v>0</v>
      </c>
      <c r="V803" s="62">
        <f>$G803+$H803+$K803+IF(ISBLANK($E803),0,$F803*VLOOKUP($E803,'INFO_Materials recyclability'!$I$6:$M$14,3,0))</f>
        <v>0</v>
      </c>
      <c r="W803" s="62">
        <f>$I803+$J803+$L803+$M803+$N803+$O803+$P803+$Q803+$R803+IF(ISBLANK($E803),0,$F803*(1-VLOOKUP($E803,'INFO_Materials recyclability'!$I$6:$M$14,3,0)))</f>
        <v>0</v>
      </c>
      <c r="X803" s="62">
        <f>$G803+$H803+$I803+IF(ISBLANK($E803),0,$F803*VLOOKUP($E803,'INFO_Materials recyclability'!$I$6:$M$14,4,0))</f>
        <v>0</v>
      </c>
      <c r="Y803" s="62">
        <f>$J803+$K803+$L803+$M803+$N803+$O803+$P803+$Q803+$R803+IF(ISBLANK($E803),0,$F803*(1-VLOOKUP($E803,'INFO_Materials recyclability'!$I$6:$M$14,4,0)))</f>
        <v>0</v>
      </c>
      <c r="Z803" s="62">
        <f>$G803+$H803+$I803+$J803+IF(ISBLANK($E803),0,$F803*VLOOKUP($E803,'INFO_Materials recyclability'!$I$6:$M$14,5,0))</f>
        <v>0</v>
      </c>
      <c r="AA803" s="62">
        <f>$K803+$L803+$M803+$N803+$O803+$P803+$Q803+$R803+IF(ISBLANK($E803),0,$F803*(1-VLOOKUP($E803,'INFO_Materials recyclability'!$I$6:$M$14,5,0)))</f>
        <v>0</v>
      </c>
    </row>
    <row r="804" spans="2:27" x14ac:dyDescent="0.35">
      <c r="B804" s="5"/>
      <c r="C804" s="5"/>
      <c r="D804" s="26"/>
      <c r="E804" s="51"/>
      <c r="F804" s="53"/>
      <c r="G804" s="49"/>
      <c r="H804" s="49"/>
      <c r="I804" s="49"/>
      <c r="J804" s="49"/>
      <c r="K804" s="49"/>
      <c r="L804" s="49"/>
      <c r="M804" s="49"/>
      <c r="N804" s="49"/>
      <c r="O804" s="49"/>
      <c r="P804" s="56"/>
      <c r="Q804" s="70"/>
      <c r="R804" s="61"/>
      <c r="T804" s="62">
        <f>$G804+$H804+$L804+IF(ISBLANK($E804),0,$F804*VLOOKUP($E804,'INFO_Materials recyclability'!$I$6:$M$14,2,0))</f>
        <v>0</v>
      </c>
      <c r="U804" s="62">
        <f>$I804+$J804+$K804+$M804+$N804+$O804+$P804+$Q804+$R804+IF(ISBLANK($E804),0,$F804*(1-VLOOKUP($E804,'INFO_Materials recyclability'!$I$6:$M$14,2,0)))</f>
        <v>0</v>
      </c>
      <c r="V804" s="62">
        <f>$G804+$H804+$K804+IF(ISBLANK($E804),0,$F804*VLOOKUP($E804,'INFO_Materials recyclability'!$I$6:$M$14,3,0))</f>
        <v>0</v>
      </c>
      <c r="W804" s="62">
        <f>$I804+$J804+$L804+$M804+$N804+$O804+$P804+$Q804+$R804+IF(ISBLANK($E804),0,$F804*(1-VLOOKUP($E804,'INFO_Materials recyclability'!$I$6:$M$14,3,0)))</f>
        <v>0</v>
      </c>
      <c r="X804" s="62">
        <f>$G804+$H804+$I804+IF(ISBLANK($E804),0,$F804*VLOOKUP($E804,'INFO_Materials recyclability'!$I$6:$M$14,4,0))</f>
        <v>0</v>
      </c>
      <c r="Y804" s="62">
        <f>$J804+$K804+$L804+$M804+$N804+$O804+$P804+$Q804+$R804+IF(ISBLANK($E804),0,$F804*(1-VLOOKUP($E804,'INFO_Materials recyclability'!$I$6:$M$14,4,0)))</f>
        <v>0</v>
      </c>
      <c r="Z804" s="62">
        <f>$G804+$H804+$I804+$J804+IF(ISBLANK($E804),0,$F804*VLOOKUP($E804,'INFO_Materials recyclability'!$I$6:$M$14,5,0))</f>
        <v>0</v>
      </c>
      <c r="AA804" s="62">
        <f>$K804+$L804+$M804+$N804+$O804+$P804+$Q804+$R804+IF(ISBLANK($E804),0,$F804*(1-VLOOKUP($E804,'INFO_Materials recyclability'!$I$6:$M$14,5,0)))</f>
        <v>0</v>
      </c>
    </row>
    <row r="805" spans="2:27" x14ac:dyDescent="0.35">
      <c r="B805" s="5"/>
      <c r="C805" s="5"/>
      <c r="D805" s="26"/>
      <c r="E805" s="51"/>
      <c r="F805" s="53"/>
      <c r="G805" s="49"/>
      <c r="H805" s="49"/>
      <c r="I805" s="49"/>
      <c r="J805" s="49"/>
      <c r="K805" s="49"/>
      <c r="L805" s="49"/>
      <c r="M805" s="49"/>
      <c r="N805" s="49"/>
      <c r="O805" s="49"/>
      <c r="P805" s="56"/>
      <c r="Q805" s="70"/>
      <c r="R805" s="61"/>
      <c r="T805" s="62">
        <f>$G805+$H805+$L805+IF(ISBLANK($E805),0,$F805*VLOOKUP($E805,'INFO_Materials recyclability'!$I$6:$M$14,2,0))</f>
        <v>0</v>
      </c>
      <c r="U805" s="62">
        <f>$I805+$J805+$K805+$M805+$N805+$O805+$P805+$Q805+$R805+IF(ISBLANK($E805),0,$F805*(1-VLOOKUP($E805,'INFO_Materials recyclability'!$I$6:$M$14,2,0)))</f>
        <v>0</v>
      </c>
      <c r="V805" s="62">
        <f>$G805+$H805+$K805+IF(ISBLANK($E805),0,$F805*VLOOKUP($E805,'INFO_Materials recyclability'!$I$6:$M$14,3,0))</f>
        <v>0</v>
      </c>
      <c r="W805" s="62">
        <f>$I805+$J805+$L805+$M805+$N805+$O805+$P805+$Q805+$R805+IF(ISBLANK($E805),0,$F805*(1-VLOOKUP($E805,'INFO_Materials recyclability'!$I$6:$M$14,3,0)))</f>
        <v>0</v>
      </c>
      <c r="X805" s="62">
        <f>$G805+$H805+$I805+IF(ISBLANK($E805),0,$F805*VLOOKUP($E805,'INFO_Materials recyclability'!$I$6:$M$14,4,0))</f>
        <v>0</v>
      </c>
      <c r="Y805" s="62">
        <f>$J805+$K805+$L805+$M805+$N805+$O805+$P805+$Q805+$R805+IF(ISBLANK($E805),0,$F805*(1-VLOOKUP($E805,'INFO_Materials recyclability'!$I$6:$M$14,4,0)))</f>
        <v>0</v>
      </c>
      <c r="Z805" s="62">
        <f>$G805+$H805+$I805+$J805+IF(ISBLANK($E805),0,$F805*VLOOKUP($E805,'INFO_Materials recyclability'!$I$6:$M$14,5,0))</f>
        <v>0</v>
      </c>
      <c r="AA805" s="62">
        <f>$K805+$L805+$M805+$N805+$O805+$P805+$Q805+$R805+IF(ISBLANK($E805),0,$F805*(1-VLOOKUP($E805,'INFO_Materials recyclability'!$I$6:$M$14,5,0)))</f>
        <v>0</v>
      </c>
    </row>
    <row r="806" spans="2:27" x14ac:dyDescent="0.35">
      <c r="B806" s="5"/>
      <c r="C806" s="5"/>
      <c r="D806" s="26"/>
      <c r="E806" s="51"/>
      <c r="F806" s="53"/>
      <c r="G806" s="49"/>
      <c r="H806" s="49"/>
      <c r="I806" s="49"/>
      <c r="J806" s="49"/>
      <c r="K806" s="49"/>
      <c r="L806" s="49"/>
      <c r="M806" s="49"/>
      <c r="N806" s="49"/>
      <c r="O806" s="49"/>
      <c r="P806" s="56"/>
      <c r="Q806" s="70"/>
      <c r="R806" s="61"/>
      <c r="T806" s="62">
        <f>$G806+$H806+$L806+IF(ISBLANK($E806),0,$F806*VLOOKUP($E806,'INFO_Materials recyclability'!$I$6:$M$14,2,0))</f>
        <v>0</v>
      </c>
      <c r="U806" s="62">
        <f>$I806+$J806+$K806+$M806+$N806+$O806+$P806+$Q806+$R806+IF(ISBLANK($E806),0,$F806*(1-VLOOKUP($E806,'INFO_Materials recyclability'!$I$6:$M$14,2,0)))</f>
        <v>0</v>
      </c>
      <c r="V806" s="62">
        <f>$G806+$H806+$K806+IF(ISBLANK($E806),0,$F806*VLOOKUP($E806,'INFO_Materials recyclability'!$I$6:$M$14,3,0))</f>
        <v>0</v>
      </c>
      <c r="W806" s="62">
        <f>$I806+$J806+$L806+$M806+$N806+$O806+$P806+$Q806+$R806+IF(ISBLANK($E806),0,$F806*(1-VLOOKUP($E806,'INFO_Materials recyclability'!$I$6:$M$14,3,0)))</f>
        <v>0</v>
      </c>
      <c r="X806" s="62">
        <f>$G806+$H806+$I806+IF(ISBLANK($E806),0,$F806*VLOOKUP($E806,'INFO_Materials recyclability'!$I$6:$M$14,4,0))</f>
        <v>0</v>
      </c>
      <c r="Y806" s="62">
        <f>$J806+$K806+$L806+$M806+$N806+$O806+$P806+$Q806+$R806+IF(ISBLANK($E806),0,$F806*(1-VLOOKUP($E806,'INFO_Materials recyclability'!$I$6:$M$14,4,0)))</f>
        <v>0</v>
      </c>
      <c r="Z806" s="62">
        <f>$G806+$H806+$I806+$J806+IF(ISBLANK($E806),0,$F806*VLOOKUP($E806,'INFO_Materials recyclability'!$I$6:$M$14,5,0))</f>
        <v>0</v>
      </c>
      <c r="AA806" s="62">
        <f>$K806+$L806+$M806+$N806+$O806+$P806+$Q806+$R806+IF(ISBLANK($E806),0,$F806*(1-VLOOKUP($E806,'INFO_Materials recyclability'!$I$6:$M$14,5,0)))</f>
        <v>0</v>
      </c>
    </row>
    <row r="807" spans="2:27" x14ac:dyDescent="0.35">
      <c r="B807" s="5"/>
      <c r="C807" s="5"/>
      <c r="D807" s="26"/>
      <c r="E807" s="51"/>
      <c r="F807" s="53"/>
      <c r="G807" s="49"/>
      <c r="H807" s="49"/>
      <c r="I807" s="49"/>
      <c r="J807" s="49"/>
      <c r="K807" s="49"/>
      <c r="L807" s="49"/>
      <c r="M807" s="49"/>
      <c r="N807" s="49"/>
      <c r="O807" s="49"/>
      <c r="P807" s="56"/>
      <c r="Q807" s="70"/>
      <c r="R807" s="61"/>
      <c r="T807" s="62">
        <f>$G807+$H807+$L807+IF(ISBLANK($E807),0,$F807*VLOOKUP($E807,'INFO_Materials recyclability'!$I$6:$M$14,2,0))</f>
        <v>0</v>
      </c>
      <c r="U807" s="62">
        <f>$I807+$J807+$K807+$M807+$N807+$O807+$P807+$Q807+$R807+IF(ISBLANK($E807),0,$F807*(1-VLOOKUP($E807,'INFO_Materials recyclability'!$I$6:$M$14,2,0)))</f>
        <v>0</v>
      </c>
      <c r="V807" s="62">
        <f>$G807+$H807+$K807+IF(ISBLANK($E807),0,$F807*VLOOKUP($E807,'INFO_Materials recyclability'!$I$6:$M$14,3,0))</f>
        <v>0</v>
      </c>
      <c r="W807" s="62">
        <f>$I807+$J807+$L807+$M807+$N807+$O807+$P807+$Q807+$R807+IF(ISBLANK($E807),0,$F807*(1-VLOOKUP($E807,'INFO_Materials recyclability'!$I$6:$M$14,3,0)))</f>
        <v>0</v>
      </c>
      <c r="X807" s="62">
        <f>$G807+$H807+$I807+IF(ISBLANK($E807),0,$F807*VLOOKUP($E807,'INFO_Materials recyclability'!$I$6:$M$14,4,0))</f>
        <v>0</v>
      </c>
      <c r="Y807" s="62">
        <f>$J807+$K807+$L807+$M807+$N807+$O807+$P807+$Q807+$R807+IF(ISBLANK($E807),0,$F807*(1-VLOOKUP($E807,'INFO_Materials recyclability'!$I$6:$M$14,4,0)))</f>
        <v>0</v>
      </c>
      <c r="Z807" s="62">
        <f>$G807+$H807+$I807+$J807+IF(ISBLANK($E807),0,$F807*VLOOKUP($E807,'INFO_Materials recyclability'!$I$6:$M$14,5,0))</f>
        <v>0</v>
      </c>
      <c r="AA807" s="62">
        <f>$K807+$L807+$M807+$N807+$O807+$P807+$Q807+$R807+IF(ISBLANK($E807),0,$F807*(1-VLOOKUP($E807,'INFO_Materials recyclability'!$I$6:$M$14,5,0)))</f>
        <v>0</v>
      </c>
    </row>
    <row r="808" spans="2:27" x14ac:dyDescent="0.35">
      <c r="B808" s="5"/>
      <c r="C808" s="5"/>
      <c r="D808" s="26"/>
      <c r="E808" s="51"/>
      <c r="F808" s="53"/>
      <c r="G808" s="49"/>
      <c r="H808" s="49"/>
      <c r="I808" s="49"/>
      <c r="J808" s="49"/>
      <c r="K808" s="49"/>
      <c r="L808" s="49"/>
      <c r="M808" s="49"/>
      <c r="N808" s="49"/>
      <c r="O808" s="49"/>
      <c r="P808" s="56"/>
      <c r="Q808" s="70"/>
      <c r="R808" s="61"/>
      <c r="T808" s="62">
        <f>$G808+$H808+$L808+IF(ISBLANK($E808),0,$F808*VLOOKUP($E808,'INFO_Materials recyclability'!$I$6:$M$14,2,0))</f>
        <v>0</v>
      </c>
      <c r="U808" s="62">
        <f>$I808+$J808+$K808+$M808+$N808+$O808+$P808+$Q808+$R808+IF(ISBLANK($E808),0,$F808*(1-VLOOKUP($E808,'INFO_Materials recyclability'!$I$6:$M$14,2,0)))</f>
        <v>0</v>
      </c>
      <c r="V808" s="62">
        <f>$G808+$H808+$K808+IF(ISBLANK($E808),0,$F808*VLOOKUP($E808,'INFO_Materials recyclability'!$I$6:$M$14,3,0))</f>
        <v>0</v>
      </c>
      <c r="W808" s="62">
        <f>$I808+$J808+$L808+$M808+$N808+$O808+$P808+$Q808+$R808+IF(ISBLANK($E808),0,$F808*(1-VLOOKUP($E808,'INFO_Materials recyclability'!$I$6:$M$14,3,0)))</f>
        <v>0</v>
      </c>
      <c r="X808" s="62">
        <f>$G808+$H808+$I808+IF(ISBLANK($E808),0,$F808*VLOOKUP($E808,'INFO_Materials recyclability'!$I$6:$M$14,4,0))</f>
        <v>0</v>
      </c>
      <c r="Y808" s="62">
        <f>$J808+$K808+$L808+$M808+$N808+$O808+$P808+$Q808+$R808+IF(ISBLANK($E808),0,$F808*(1-VLOOKUP($E808,'INFO_Materials recyclability'!$I$6:$M$14,4,0)))</f>
        <v>0</v>
      </c>
      <c r="Z808" s="62">
        <f>$G808+$H808+$I808+$J808+IF(ISBLANK($E808),0,$F808*VLOOKUP($E808,'INFO_Materials recyclability'!$I$6:$M$14,5,0))</f>
        <v>0</v>
      </c>
      <c r="AA808" s="62">
        <f>$K808+$L808+$M808+$N808+$O808+$P808+$Q808+$R808+IF(ISBLANK($E808),0,$F808*(1-VLOOKUP($E808,'INFO_Materials recyclability'!$I$6:$M$14,5,0)))</f>
        <v>0</v>
      </c>
    </row>
    <row r="809" spans="2:27" x14ac:dyDescent="0.35">
      <c r="B809" s="5"/>
      <c r="C809" s="5"/>
      <c r="D809" s="26"/>
      <c r="E809" s="51"/>
      <c r="F809" s="53"/>
      <c r="G809" s="49"/>
      <c r="H809" s="49"/>
      <c r="I809" s="49"/>
      <c r="J809" s="49"/>
      <c r="K809" s="49"/>
      <c r="L809" s="49"/>
      <c r="M809" s="49"/>
      <c r="N809" s="49"/>
      <c r="O809" s="49"/>
      <c r="P809" s="56"/>
      <c r="Q809" s="70"/>
      <c r="R809" s="61"/>
      <c r="T809" s="62">
        <f>$G809+$H809+$L809+IF(ISBLANK($E809),0,$F809*VLOOKUP($E809,'INFO_Materials recyclability'!$I$6:$M$14,2,0))</f>
        <v>0</v>
      </c>
      <c r="U809" s="62">
        <f>$I809+$J809+$K809+$M809+$N809+$O809+$P809+$Q809+$R809+IF(ISBLANK($E809),0,$F809*(1-VLOOKUP($E809,'INFO_Materials recyclability'!$I$6:$M$14,2,0)))</f>
        <v>0</v>
      </c>
      <c r="V809" s="62">
        <f>$G809+$H809+$K809+IF(ISBLANK($E809),0,$F809*VLOOKUP($E809,'INFO_Materials recyclability'!$I$6:$M$14,3,0))</f>
        <v>0</v>
      </c>
      <c r="W809" s="62">
        <f>$I809+$J809+$L809+$M809+$N809+$O809+$P809+$Q809+$R809+IF(ISBLANK($E809),0,$F809*(1-VLOOKUP($E809,'INFO_Materials recyclability'!$I$6:$M$14,3,0)))</f>
        <v>0</v>
      </c>
      <c r="X809" s="62">
        <f>$G809+$H809+$I809+IF(ISBLANK($E809),0,$F809*VLOOKUP($E809,'INFO_Materials recyclability'!$I$6:$M$14,4,0))</f>
        <v>0</v>
      </c>
      <c r="Y809" s="62">
        <f>$J809+$K809+$L809+$M809+$N809+$O809+$P809+$Q809+$R809+IF(ISBLANK($E809),0,$F809*(1-VLOOKUP($E809,'INFO_Materials recyclability'!$I$6:$M$14,4,0)))</f>
        <v>0</v>
      </c>
      <c r="Z809" s="62">
        <f>$G809+$H809+$I809+$J809+IF(ISBLANK($E809),0,$F809*VLOOKUP($E809,'INFO_Materials recyclability'!$I$6:$M$14,5,0))</f>
        <v>0</v>
      </c>
      <c r="AA809" s="62">
        <f>$K809+$L809+$M809+$N809+$O809+$P809+$Q809+$R809+IF(ISBLANK($E809),0,$F809*(1-VLOOKUP($E809,'INFO_Materials recyclability'!$I$6:$M$14,5,0)))</f>
        <v>0</v>
      </c>
    </row>
    <row r="810" spans="2:27" x14ac:dyDescent="0.35">
      <c r="B810" s="5"/>
      <c r="C810" s="5"/>
      <c r="D810" s="26"/>
      <c r="E810" s="51"/>
      <c r="F810" s="53"/>
      <c r="G810" s="49"/>
      <c r="H810" s="49"/>
      <c r="I810" s="49"/>
      <c r="J810" s="49"/>
      <c r="K810" s="49"/>
      <c r="L810" s="49"/>
      <c r="M810" s="49"/>
      <c r="N810" s="49"/>
      <c r="O810" s="49"/>
      <c r="P810" s="56"/>
      <c r="Q810" s="70"/>
      <c r="R810" s="61"/>
      <c r="T810" s="62">
        <f>$G810+$H810+$L810+IF(ISBLANK($E810),0,$F810*VLOOKUP($E810,'INFO_Materials recyclability'!$I$6:$M$14,2,0))</f>
        <v>0</v>
      </c>
      <c r="U810" s="62">
        <f>$I810+$J810+$K810+$M810+$N810+$O810+$P810+$Q810+$R810+IF(ISBLANK($E810),0,$F810*(1-VLOOKUP($E810,'INFO_Materials recyclability'!$I$6:$M$14,2,0)))</f>
        <v>0</v>
      </c>
      <c r="V810" s="62">
        <f>$G810+$H810+$K810+IF(ISBLANK($E810),0,$F810*VLOOKUP($E810,'INFO_Materials recyclability'!$I$6:$M$14,3,0))</f>
        <v>0</v>
      </c>
      <c r="W810" s="62">
        <f>$I810+$J810+$L810+$M810+$N810+$O810+$P810+$Q810+$R810+IF(ISBLANK($E810),0,$F810*(1-VLOOKUP($E810,'INFO_Materials recyclability'!$I$6:$M$14,3,0)))</f>
        <v>0</v>
      </c>
      <c r="X810" s="62">
        <f>$G810+$H810+$I810+IF(ISBLANK($E810),0,$F810*VLOOKUP($E810,'INFO_Materials recyclability'!$I$6:$M$14,4,0))</f>
        <v>0</v>
      </c>
      <c r="Y810" s="62">
        <f>$J810+$K810+$L810+$M810+$N810+$O810+$P810+$Q810+$R810+IF(ISBLANK($E810),0,$F810*(1-VLOOKUP($E810,'INFO_Materials recyclability'!$I$6:$M$14,4,0)))</f>
        <v>0</v>
      </c>
      <c r="Z810" s="62">
        <f>$G810+$H810+$I810+$J810+IF(ISBLANK($E810),0,$F810*VLOOKUP($E810,'INFO_Materials recyclability'!$I$6:$M$14,5,0))</f>
        <v>0</v>
      </c>
      <c r="AA810" s="62">
        <f>$K810+$L810+$M810+$N810+$O810+$P810+$Q810+$R810+IF(ISBLANK($E810),0,$F810*(1-VLOOKUP($E810,'INFO_Materials recyclability'!$I$6:$M$14,5,0)))</f>
        <v>0</v>
      </c>
    </row>
    <row r="811" spans="2:27" x14ac:dyDescent="0.35">
      <c r="B811" s="5"/>
      <c r="C811" s="5"/>
      <c r="D811" s="26"/>
      <c r="E811" s="51"/>
      <c r="F811" s="53"/>
      <c r="G811" s="49"/>
      <c r="H811" s="49"/>
      <c r="I811" s="49"/>
      <c r="J811" s="49"/>
      <c r="K811" s="49"/>
      <c r="L811" s="49"/>
      <c r="M811" s="49"/>
      <c r="N811" s="49"/>
      <c r="O811" s="49"/>
      <c r="P811" s="56"/>
      <c r="Q811" s="70"/>
      <c r="R811" s="61"/>
      <c r="T811" s="62">
        <f>$G811+$H811+$L811+IF(ISBLANK($E811),0,$F811*VLOOKUP($E811,'INFO_Materials recyclability'!$I$6:$M$14,2,0))</f>
        <v>0</v>
      </c>
      <c r="U811" s="62">
        <f>$I811+$J811+$K811+$M811+$N811+$O811+$P811+$Q811+$R811+IF(ISBLANK($E811),0,$F811*(1-VLOOKUP($E811,'INFO_Materials recyclability'!$I$6:$M$14,2,0)))</f>
        <v>0</v>
      </c>
      <c r="V811" s="62">
        <f>$G811+$H811+$K811+IF(ISBLANK($E811),0,$F811*VLOOKUP($E811,'INFO_Materials recyclability'!$I$6:$M$14,3,0))</f>
        <v>0</v>
      </c>
      <c r="W811" s="62">
        <f>$I811+$J811+$L811+$M811+$N811+$O811+$P811+$Q811+$R811+IF(ISBLANK($E811),0,$F811*(1-VLOOKUP($E811,'INFO_Materials recyclability'!$I$6:$M$14,3,0)))</f>
        <v>0</v>
      </c>
      <c r="X811" s="62">
        <f>$G811+$H811+$I811+IF(ISBLANK($E811),0,$F811*VLOOKUP($E811,'INFO_Materials recyclability'!$I$6:$M$14,4,0))</f>
        <v>0</v>
      </c>
      <c r="Y811" s="62">
        <f>$J811+$K811+$L811+$M811+$N811+$O811+$P811+$Q811+$R811+IF(ISBLANK($E811),0,$F811*(1-VLOOKUP($E811,'INFO_Materials recyclability'!$I$6:$M$14,4,0)))</f>
        <v>0</v>
      </c>
      <c r="Z811" s="62">
        <f>$G811+$H811+$I811+$J811+IF(ISBLANK($E811),0,$F811*VLOOKUP($E811,'INFO_Materials recyclability'!$I$6:$M$14,5,0))</f>
        <v>0</v>
      </c>
      <c r="AA811" s="62">
        <f>$K811+$L811+$M811+$N811+$O811+$P811+$Q811+$R811+IF(ISBLANK($E811),0,$F811*(1-VLOOKUP($E811,'INFO_Materials recyclability'!$I$6:$M$14,5,0)))</f>
        <v>0</v>
      </c>
    </row>
    <row r="812" spans="2:27" x14ac:dyDescent="0.35">
      <c r="B812" s="5"/>
      <c r="C812" s="5"/>
      <c r="D812" s="26"/>
      <c r="E812" s="51"/>
      <c r="F812" s="53"/>
      <c r="G812" s="49"/>
      <c r="H812" s="49"/>
      <c r="I812" s="49"/>
      <c r="J812" s="49"/>
      <c r="K812" s="49"/>
      <c r="L812" s="49"/>
      <c r="M812" s="49"/>
      <c r="N812" s="49"/>
      <c r="O812" s="49"/>
      <c r="P812" s="56"/>
      <c r="Q812" s="70"/>
      <c r="R812" s="61"/>
      <c r="T812" s="62">
        <f>$G812+$H812+$L812+IF(ISBLANK($E812),0,$F812*VLOOKUP($E812,'INFO_Materials recyclability'!$I$6:$M$14,2,0))</f>
        <v>0</v>
      </c>
      <c r="U812" s="62">
        <f>$I812+$J812+$K812+$M812+$N812+$O812+$P812+$Q812+$R812+IF(ISBLANK($E812),0,$F812*(1-VLOOKUP($E812,'INFO_Materials recyclability'!$I$6:$M$14,2,0)))</f>
        <v>0</v>
      </c>
      <c r="V812" s="62">
        <f>$G812+$H812+$K812+IF(ISBLANK($E812),0,$F812*VLOOKUP($E812,'INFO_Materials recyclability'!$I$6:$M$14,3,0))</f>
        <v>0</v>
      </c>
      <c r="W812" s="62">
        <f>$I812+$J812+$L812+$M812+$N812+$O812+$P812+$Q812+$R812+IF(ISBLANK($E812),0,$F812*(1-VLOOKUP($E812,'INFO_Materials recyclability'!$I$6:$M$14,3,0)))</f>
        <v>0</v>
      </c>
      <c r="X812" s="62">
        <f>$G812+$H812+$I812+IF(ISBLANK($E812),0,$F812*VLOOKUP($E812,'INFO_Materials recyclability'!$I$6:$M$14,4,0))</f>
        <v>0</v>
      </c>
      <c r="Y812" s="62">
        <f>$J812+$K812+$L812+$M812+$N812+$O812+$P812+$Q812+$R812+IF(ISBLANK($E812),0,$F812*(1-VLOOKUP($E812,'INFO_Materials recyclability'!$I$6:$M$14,4,0)))</f>
        <v>0</v>
      </c>
      <c r="Z812" s="62">
        <f>$G812+$H812+$I812+$J812+IF(ISBLANK($E812),0,$F812*VLOOKUP($E812,'INFO_Materials recyclability'!$I$6:$M$14,5,0))</f>
        <v>0</v>
      </c>
      <c r="AA812" s="62">
        <f>$K812+$L812+$M812+$N812+$O812+$P812+$Q812+$R812+IF(ISBLANK($E812),0,$F812*(1-VLOOKUP($E812,'INFO_Materials recyclability'!$I$6:$M$14,5,0)))</f>
        <v>0</v>
      </c>
    </row>
    <row r="813" spans="2:27" x14ac:dyDescent="0.35">
      <c r="B813" s="5"/>
      <c r="C813" s="5"/>
      <c r="D813" s="26"/>
      <c r="E813" s="51"/>
      <c r="F813" s="53"/>
      <c r="G813" s="49"/>
      <c r="H813" s="49"/>
      <c r="I813" s="49"/>
      <c r="J813" s="49"/>
      <c r="K813" s="49"/>
      <c r="L813" s="49"/>
      <c r="M813" s="49"/>
      <c r="N813" s="49"/>
      <c r="O813" s="49"/>
      <c r="P813" s="56"/>
      <c r="Q813" s="70"/>
      <c r="R813" s="61"/>
      <c r="T813" s="62">
        <f>$G813+$H813+$L813+IF(ISBLANK($E813),0,$F813*VLOOKUP($E813,'INFO_Materials recyclability'!$I$6:$M$14,2,0))</f>
        <v>0</v>
      </c>
      <c r="U813" s="62">
        <f>$I813+$J813+$K813+$M813+$N813+$O813+$P813+$Q813+$R813+IF(ISBLANK($E813),0,$F813*(1-VLOOKUP($E813,'INFO_Materials recyclability'!$I$6:$M$14,2,0)))</f>
        <v>0</v>
      </c>
      <c r="V813" s="62">
        <f>$G813+$H813+$K813+IF(ISBLANK($E813),0,$F813*VLOOKUP($E813,'INFO_Materials recyclability'!$I$6:$M$14,3,0))</f>
        <v>0</v>
      </c>
      <c r="W813" s="62">
        <f>$I813+$J813+$L813+$M813+$N813+$O813+$P813+$Q813+$R813+IF(ISBLANK($E813),0,$F813*(1-VLOOKUP($E813,'INFO_Materials recyclability'!$I$6:$M$14,3,0)))</f>
        <v>0</v>
      </c>
      <c r="X813" s="62">
        <f>$G813+$H813+$I813+IF(ISBLANK($E813),0,$F813*VLOOKUP($E813,'INFO_Materials recyclability'!$I$6:$M$14,4,0))</f>
        <v>0</v>
      </c>
      <c r="Y813" s="62">
        <f>$J813+$K813+$L813+$M813+$N813+$O813+$P813+$Q813+$R813+IF(ISBLANK($E813),0,$F813*(1-VLOOKUP($E813,'INFO_Materials recyclability'!$I$6:$M$14,4,0)))</f>
        <v>0</v>
      </c>
      <c r="Z813" s="62">
        <f>$G813+$H813+$I813+$J813+IF(ISBLANK($E813),0,$F813*VLOOKUP($E813,'INFO_Materials recyclability'!$I$6:$M$14,5,0))</f>
        <v>0</v>
      </c>
      <c r="AA813" s="62">
        <f>$K813+$L813+$M813+$N813+$O813+$P813+$Q813+$R813+IF(ISBLANK($E813),0,$F813*(1-VLOOKUP($E813,'INFO_Materials recyclability'!$I$6:$M$14,5,0)))</f>
        <v>0</v>
      </c>
    </row>
    <row r="814" spans="2:27" x14ac:dyDescent="0.35">
      <c r="B814" s="5"/>
      <c r="C814" s="5"/>
      <c r="D814" s="26"/>
      <c r="E814" s="51"/>
      <c r="F814" s="53"/>
      <c r="G814" s="49"/>
      <c r="H814" s="49"/>
      <c r="I814" s="49"/>
      <c r="J814" s="49"/>
      <c r="K814" s="49"/>
      <c r="L814" s="49"/>
      <c r="M814" s="49"/>
      <c r="N814" s="49"/>
      <c r="O814" s="49"/>
      <c r="P814" s="56"/>
      <c r="Q814" s="70"/>
      <c r="R814" s="61"/>
      <c r="T814" s="62">
        <f>$G814+$H814+$L814+IF(ISBLANK($E814),0,$F814*VLOOKUP($E814,'INFO_Materials recyclability'!$I$6:$M$14,2,0))</f>
        <v>0</v>
      </c>
      <c r="U814" s="62">
        <f>$I814+$J814+$K814+$M814+$N814+$O814+$P814+$Q814+$R814+IF(ISBLANK($E814),0,$F814*(1-VLOOKUP($E814,'INFO_Materials recyclability'!$I$6:$M$14,2,0)))</f>
        <v>0</v>
      </c>
      <c r="V814" s="62">
        <f>$G814+$H814+$K814+IF(ISBLANK($E814),0,$F814*VLOOKUP($E814,'INFO_Materials recyclability'!$I$6:$M$14,3,0))</f>
        <v>0</v>
      </c>
      <c r="W814" s="62">
        <f>$I814+$J814+$L814+$M814+$N814+$O814+$P814+$Q814+$R814+IF(ISBLANK($E814),0,$F814*(1-VLOOKUP($E814,'INFO_Materials recyclability'!$I$6:$M$14,3,0)))</f>
        <v>0</v>
      </c>
      <c r="X814" s="62">
        <f>$G814+$H814+$I814+IF(ISBLANK($E814),0,$F814*VLOOKUP($E814,'INFO_Materials recyclability'!$I$6:$M$14,4,0))</f>
        <v>0</v>
      </c>
      <c r="Y814" s="62">
        <f>$J814+$K814+$L814+$M814+$N814+$O814+$P814+$Q814+$R814+IF(ISBLANK($E814),0,$F814*(1-VLOOKUP($E814,'INFO_Materials recyclability'!$I$6:$M$14,4,0)))</f>
        <v>0</v>
      </c>
      <c r="Z814" s="62">
        <f>$G814+$H814+$I814+$J814+IF(ISBLANK($E814),0,$F814*VLOOKUP($E814,'INFO_Materials recyclability'!$I$6:$M$14,5,0))</f>
        <v>0</v>
      </c>
      <c r="AA814" s="62">
        <f>$K814+$L814+$M814+$N814+$O814+$P814+$Q814+$R814+IF(ISBLANK($E814),0,$F814*(1-VLOOKUP($E814,'INFO_Materials recyclability'!$I$6:$M$14,5,0)))</f>
        <v>0</v>
      </c>
    </row>
    <row r="815" spans="2:27" x14ac:dyDescent="0.35">
      <c r="B815" s="5"/>
      <c r="C815" s="5"/>
      <c r="D815" s="26"/>
      <c r="E815" s="51"/>
      <c r="F815" s="53"/>
      <c r="G815" s="49"/>
      <c r="H815" s="49"/>
      <c r="I815" s="49"/>
      <c r="J815" s="49"/>
      <c r="K815" s="49"/>
      <c r="L815" s="49"/>
      <c r="M815" s="49"/>
      <c r="N815" s="49"/>
      <c r="O815" s="49"/>
      <c r="P815" s="56"/>
      <c r="Q815" s="70"/>
      <c r="R815" s="61"/>
      <c r="T815" s="62">
        <f>$G815+$H815+$L815+IF(ISBLANK($E815),0,$F815*VLOOKUP($E815,'INFO_Materials recyclability'!$I$6:$M$14,2,0))</f>
        <v>0</v>
      </c>
      <c r="U815" s="62">
        <f>$I815+$J815+$K815+$M815+$N815+$O815+$P815+$Q815+$R815+IF(ISBLANK($E815),0,$F815*(1-VLOOKUP($E815,'INFO_Materials recyclability'!$I$6:$M$14,2,0)))</f>
        <v>0</v>
      </c>
      <c r="V815" s="62">
        <f>$G815+$H815+$K815+IF(ISBLANK($E815),0,$F815*VLOOKUP($E815,'INFO_Materials recyclability'!$I$6:$M$14,3,0))</f>
        <v>0</v>
      </c>
      <c r="W815" s="62">
        <f>$I815+$J815+$L815+$M815+$N815+$O815+$P815+$Q815+$R815+IF(ISBLANK($E815),0,$F815*(1-VLOOKUP($E815,'INFO_Materials recyclability'!$I$6:$M$14,3,0)))</f>
        <v>0</v>
      </c>
      <c r="X815" s="62">
        <f>$G815+$H815+$I815+IF(ISBLANK($E815),0,$F815*VLOOKUP($E815,'INFO_Materials recyclability'!$I$6:$M$14,4,0))</f>
        <v>0</v>
      </c>
      <c r="Y815" s="62">
        <f>$J815+$K815+$L815+$M815+$N815+$O815+$P815+$Q815+$R815+IF(ISBLANK($E815),0,$F815*(1-VLOOKUP($E815,'INFO_Materials recyclability'!$I$6:$M$14,4,0)))</f>
        <v>0</v>
      </c>
      <c r="Z815" s="62">
        <f>$G815+$H815+$I815+$J815+IF(ISBLANK($E815),0,$F815*VLOOKUP($E815,'INFO_Materials recyclability'!$I$6:$M$14,5,0))</f>
        <v>0</v>
      </c>
      <c r="AA815" s="62">
        <f>$K815+$L815+$M815+$N815+$O815+$P815+$Q815+$R815+IF(ISBLANK($E815),0,$F815*(1-VLOOKUP($E815,'INFO_Materials recyclability'!$I$6:$M$14,5,0)))</f>
        <v>0</v>
      </c>
    </row>
    <row r="816" spans="2:27" x14ac:dyDescent="0.35">
      <c r="B816" s="5"/>
      <c r="C816" s="5"/>
      <c r="D816" s="26"/>
      <c r="E816" s="51"/>
      <c r="F816" s="53"/>
      <c r="G816" s="49"/>
      <c r="H816" s="49"/>
      <c r="I816" s="49"/>
      <c r="J816" s="49"/>
      <c r="K816" s="49"/>
      <c r="L816" s="49"/>
      <c r="M816" s="49"/>
      <c r="N816" s="49"/>
      <c r="O816" s="49"/>
      <c r="P816" s="56"/>
      <c r="Q816" s="70"/>
      <c r="R816" s="61"/>
      <c r="T816" s="62">
        <f>$G816+$H816+$L816+IF(ISBLANK($E816),0,$F816*VLOOKUP($E816,'INFO_Materials recyclability'!$I$6:$M$14,2,0))</f>
        <v>0</v>
      </c>
      <c r="U816" s="62">
        <f>$I816+$J816+$K816+$M816+$N816+$O816+$P816+$Q816+$R816+IF(ISBLANK($E816),0,$F816*(1-VLOOKUP($E816,'INFO_Materials recyclability'!$I$6:$M$14,2,0)))</f>
        <v>0</v>
      </c>
      <c r="V816" s="62">
        <f>$G816+$H816+$K816+IF(ISBLANK($E816),0,$F816*VLOOKUP($E816,'INFO_Materials recyclability'!$I$6:$M$14,3,0))</f>
        <v>0</v>
      </c>
      <c r="W816" s="62">
        <f>$I816+$J816+$L816+$M816+$N816+$O816+$P816+$Q816+$R816+IF(ISBLANK($E816),0,$F816*(1-VLOOKUP($E816,'INFO_Materials recyclability'!$I$6:$M$14,3,0)))</f>
        <v>0</v>
      </c>
      <c r="X816" s="62">
        <f>$G816+$H816+$I816+IF(ISBLANK($E816),0,$F816*VLOOKUP($E816,'INFO_Materials recyclability'!$I$6:$M$14,4,0))</f>
        <v>0</v>
      </c>
      <c r="Y816" s="62">
        <f>$J816+$K816+$L816+$M816+$N816+$O816+$P816+$Q816+$R816+IF(ISBLANK($E816),0,$F816*(1-VLOOKUP($E816,'INFO_Materials recyclability'!$I$6:$M$14,4,0)))</f>
        <v>0</v>
      </c>
      <c r="Z816" s="62">
        <f>$G816+$H816+$I816+$J816+IF(ISBLANK($E816),0,$F816*VLOOKUP($E816,'INFO_Materials recyclability'!$I$6:$M$14,5,0))</f>
        <v>0</v>
      </c>
      <c r="AA816" s="62">
        <f>$K816+$L816+$M816+$N816+$O816+$P816+$Q816+$R816+IF(ISBLANK($E816),0,$F816*(1-VLOOKUP($E816,'INFO_Materials recyclability'!$I$6:$M$14,5,0)))</f>
        <v>0</v>
      </c>
    </row>
    <row r="817" spans="2:27" x14ac:dyDescent="0.35">
      <c r="B817" s="5"/>
      <c r="C817" s="5"/>
      <c r="D817" s="26"/>
      <c r="E817" s="51"/>
      <c r="F817" s="53"/>
      <c r="G817" s="49"/>
      <c r="H817" s="49"/>
      <c r="I817" s="49"/>
      <c r="J817" s="49"/>
      <c r="K817" s="49"/>
      <c r="L817" s="49"/>
      <c r="M817" s="49"/>
      <c r="N817" s="49"/>
      <c r="O817" s="49"/>
      <c r="P817" s="56"/>
      <c r="Q817" s="70"/>
      <c r="R817" s="61"/>
      <c r="T817" s="62">
        <f>$G817+$H817+$L817+IF(ISBLANK($E817),0,$F817*VLOOKUP($E817,'INFO_Materials recyclability'!$I$6:$M$14,2,0))</f>
        <v>0</v>
      </c>
      <c r="U817" s="62">
        <f>$I817+$J817+$K817+$M817+$N817+$O817+$P817+$Q817+$R817+IF(ISBLANK($E817),0,$F817*(1-VLOOKUP($E817,'INFO_Materials recyclability'!$I$6:$M$14,2,0)))</f>
        <v>0</v>
      </c>
      <c r="V817" s="62">
        <f>$G817+$H817+$K817+IF(ISBLANK($E817),0,$F817*VLOOKUP($E817,'INFO_Materials recyclability'!$I$6:$M$14,3,0))</f>
        <v>0</v>
      </c>
      <c r="W817" s="62">
        <f>$I817+$J817+$L817+$M817+$N817+$O817+$P817+$Q817+$R817+IF(ISBLANK($E817),0,$F817*(1-VLOOKUP($E817,'INFO_Materials recyclability'!$I$6:$M$14,3,0)))</f>
        <v>0</v>
      </c>
      <c r="X817" s="62">
        <f>$G817+$H817+$I817+IF(ISBLANK($E817),0,$F817*VLOOKUP($E817,'INFO_Materials recyclability'!$I$6:$M$14,4,0))</f>
        <v>0</v>
      </c>
      <c r="Y817" s="62">
        <f>$J817+$K817+$L817+$M817+$N817+$O817+$P817+$Q817+$R817+IF(ISBLANK($E817),0,$F817*(1-VLOOKUP($E817,'INFO_Materials recyclability'!$I$6:$M$14,4,0)))</f>
        <v>0</v>
      </c>
      <c r="Z817" s="62">
        <f>$G817+$H817+$I817+$J817+IF(ISBLANK($E817),0,$F817*VLOOKUP($E817,'INFO_Materials recyclability'!$I$6:$M$14,5,0))</f>
        <v>0</v>
      </c>
      <c r="AA817" s="62">
        <f>$K817+$L817+$M817+$N817+$O817+$P817+$Q817+$R817+IF(ISBLANK($E817),0,$F817*(1-VLOOKUP($E817,'INFO_Materials recyclability'!$I$6:$M$14,5,0)))</f>
        <v>0</v>
      </c>
    </row>
    <row r="818" spans="2:27" x14ac:dyDescent="0.35">
      <c r="B818" s="5"/>
      <c r="C818" s="5"/>
      <c r="D818" s="26"/>
      <c r="E818" s="51"/>
      <c r="F818" s="53"/>
      <c r="G818" s="49"/>
      <c r="H818" s="49"/>
      <c r="I818" s="49"/>
      <c r="J818" s="49"/>
      <c r="K818" s="49"/>
      <c r="L818" s="49"/>
      <c r="M818" s="49"/>
      <c r="N818" s="49"/>
      <c r="O818" s="49"/>
      <c r="P818" s="56"/>
      <c r="Q818" s="70"/>
      <c r="R818" s="61"/>
      <c r="T818" s="62">
        <f>$G818+$H818+$L818+IF(ISBLANK($E818),0,$F818*VLOOKUP($E818,'INFO_Materials recyclability'!$I$6:$M$14,2,0))</f>
        <v>0</v>
      </c>
      <c r="U818" s="62">
        <f>$I818+$J818+$K818+$M818+$N818+$O818+$P818+$Q818+$R818+IF(ISBLANK($E818),0,$F818*(1-VLOOKUP($E818,'INFO_Materials recyclability'!$I$6:$M$14,2,0)))</f>
        <v>0</v>
      </c>
      <c r="V818" s="62">
        <f>$G818+$H818+$K818+IF(ISBLANK($E818),0,$F818*VLOOKUP($E818,'INFO_Materials recyclability'!$I$6:$M$14,3,0))</f>
        <v>0</v>
      </c>
      <c r="W818" s="62">
        <f>$I818+$J818+$L818+$M818+$N818+$O818+$P818+$Q818+$R818+IF(ISBLANK($E818),0,$F818*(1-VLOOKUP($E818,'INFO_Materials recyclability'!$I$6:$M$14,3,0)))</f>
        <v>0</v>
      </c>
      <c r="X818" s="62">
        <f>$G818+$H818+$I818+IF(ISBLANK($E818),0,$F818*VLOOKUP($E818,'INFO_Materials recyclability'!$I$6:$M$14,4,0))</f>
        <v>0</v>
      </c>
      <c r="Y818" s="62">
        <f>$J818+$K818+$L818+$M818+$N818+$O818+$P818+$Q818+$R818+IF(ISBLANK($E818),0,$F818*(1-VLOOKUP($E818,'INFO_Materials recyclability'!$I$6:$M$14,4,0)))</f>
        <v>0</v>
      </c>
      <c r="Z818" s="62">
        <f>$G818+$H818+$I818+$J818+IF(ISBLANK($E818),0,$F818*VLOOKUP($E818,'INFO_Materials recyclability'!$I$6:$M$14,5,0))</f>
        <v>0</v>
      </c>
      <c r="AA818" s="62">
        <f>$K818+$L818+$M818+$N818+$O818+$P818+$Q818+$R818+IF(ISBLANK($E818),0,$F818*(1-VLOOKUP($E818,'INFO_Materials recyclability'!$I$6:$M$14,5,0)))</f>
        <v>0</v>
      </c>
    </row>
    <row r="819" spans="2:27" x14ac:dyDescent="0.35">
      <c r="B819" s="5"/>
      <c r="C819" s="5"/>
      <c r="D819" s="26"/>
      <c r="E819" s="51"/>
      <c r="F819" s="53"/>
      <c r="G819" s="49"/>
      <c r="H819" s="49"/>
      <c r="I819" s="49"/>
      <c r="J819" s="49"/>
      <c r="K819" s="49"/>
      <c r="L819" s="49"/>
      <c r="M819" s="49"/>
      <c r="N819" s="49"/>
      <c r="O819" s="49"/>
      <c r="P819" s="56"/>
      <c r="Q819" s="70"/>
      <c r="R819" s="61"/>
      <c r="T819" s="62">
        <f>$G819+$H819+$L819+IF(ISBLANK($E819),0,$F819*VLOOKUP($E819,'INFO_Materials recyclability'!$I$6:$M$14,2,0))</f>
        <v>0</v>
      </c>
      <c r="U819" s="62">
        <f>$I819+$J819+$K819+$M819+$N819+$O819+$P819+$Q819+$R819+IF(ISBLANK($E819),0,$F819*(1-VLOOKUP($E819,'INFO_Materials recyclability'!$I$6:$M$14,2,0)))</f>
        <v>0</v>
      </c>
      <c r="V819" s="62">
        <f>$G819+$H819+$K819+IF(ISBLANK($E819),0,$F819*VLOOKUP($E819,'INFO_Materials recyclability'!$I$6:$M$14,3,0))</f>
        <v>0</v>
      </c>
      <c r="W819" s="62">
        <f>$I819+$J819+$L819+$M819+$N819+$O819+$P819+$Q819+$R819+IF(ISBLANK($E819),0,$F819*(1-VLOOKUP($E819,'INFO_Materials recyclability'!$I$6:$M$14,3,0)))</f>
        <v>0</v>
      </c>
      <c r="X819" s="62">
        <f>$G819+$H819+$I819+IF(ISBLANK($E819),0,$F819*VLOOKUP($E819,'INFO_Materials recyclability'!$I$6:$M$14,4,0))</f>
        <v>0</v>
      </c>
      <c r="Y819" s="62">
        <f>$J819+$K819+$L819+$M819+$N819+$O819+$P819+$Q819+$R819+IF(ISBLANK($E819),0,$F819*(1-VLOOKUP($E819,'INFO_Materials recyclability'!$I$6:$M$14,4,0)))</f>
        <v>0</v>
      </c>
      <c r="Z819" s="62">
        <f>$G819+$H819+$I819+$J819+IF(ISBLANK($E819),0,$F819*VLOOKUP($E819,'INFO_Materials recyclability'!$I$6:$M$14,5,0))</f>
        <v>0</v>
      </c>
      <c r="AA819" s="62">
        <f>$K819+$L819+$M819+$N819+$O819+$P819+$Q819+$R819+IF(ISBLANK($E819),0,$F819*(1-VLOOKUP($E819,'INFO_Materials recyclability'!$I$6:$M$14,5,0)))</f>
        <v>0</v>
      </c>
    </row>
    <row r="820" spans="2:27" x14ac:dyDescent="0.35">
      <c r="B820" s="5"/>
      <c r="C820" s="5"/>
      <c r="D820" s="26"/>
      <c r="E820" s="51"/>
      <c r="F820" s="53"/>
      <c r="G820" s="49"/>
      <c r="H820" s="49"/>
      <c r="I820" s="49"/>
      <c r="J820" s="49"/>
      <c r="K820" s="49"/>
      <c r="L820" s="49"/>
      <c r="M820" s="49"/>
      <c r="N820" s="49"/>
      <c r="O820" s="49"/>
      <c r="P820" s="56"/>
      <c r="Q820" s="70"/>
      <c r="R820" s="61"/>
      <c r="T820" s="62">
        <f>$G820+$H820+$L820+IF(ISBLANK($E820),0,$F820*VLOOKUP($E820,'INFO_Materials recyclability'!$I$6:$M$14,2,0))</f>
        <v>0</v>
      </c>
      <c r="U820" s="62">
        <f>$I820+$J820+$K820+$M820+$N820+$O820+$P820+$Q820+$R820+IF(ISBLANK($E820),0,$F820*(1-VLOOKUP($E820,'INFO_Materials recyclability'!$I$6:$M$14,2,0)))</f>
        <v>0</v>
      </c>
      <c r="V820" s="62">
        <f>$G820+$H820+$K820+IF(ISBLANK($E820),0,$F820*VLOOKUP($E820,'INFO_Materials recyclability'!$I$6:$M$14,3,0))</f>
        <v>0</v>
      </c>
      <c r="W820" s="62">
        <f>$I820+$J820+$L820+$M820+$N820+$O820+$P820+$Q820+$R820+IF(ISBLANK($E820),0,$F820*(1-VLOOKUP($E820,'INFO_Materials recyclability'!$I$6:$M$14,3,0)))</f>
        <v>0</v>
      </c>
      <c r="X820" s="62">
        <f>$G820+$H820+$I820+IF(ISBLANK($E820),0,$F820*VLOOKUP($E820,'INFO_Materials recyclability'!$I$6:$M$14,4,0))</f>
        <v>0</v>
      </c>
      <c r="Y820" s="62">
        <f>$J820+$K820+$L820+$M820+$N820+$O820+$P820+$Q820+$R820+IF(ISBLANK($E820),0,$F820*(1-VLOOKUP($E820,'INFO_Materials recyclability'!$I$6:$M$14,4,0)))</f>
        <v>0</v>
      </c>
      <c r="Z820" s="62">
        <f>$G820+$H820+$I820+$J820+IF(ISBLANK($E820),0,$F820*VLOOKUP($E820,'INFO_Materials recyclability'!$I$6:$M$14,5,0))</f>
        <v>0</v>
      </c>
      <c r="AA820" s="62">
        <f>$K820+$L820+$M820+$N820+$O820+$P820+$Q820+$R820+IF(ISBLANK($E820),0,$F820*(1-VLOOKUP($E820,'INFO_Materials recyclability'!$I$6:$M$14,5,0)))</f>
        <v>0</v>
      </c>
    </row>
    <row r="821" spans="2:27" x14ac:dyDescent="0.35">
      <c r="B821" s="5"/>
      <c r="C821" s="5"/>
      <c r="D821" s="26"/>
      <c r="E821" s="51"/>
      <c r="F821" s="53"/>
      <c r="G821" s="49"/>
      <c r="H821" s="49"/>
      <c r="I821" s="49"/>
      <c r="J821" s="49"/>
      <c r="K821" s="49"/>
      <c r="L821" s="49"/>
      <c r="M821" s="49"/>
      <c r="N821" s="49"/>
      <c r="O821" s="49"/>
      <c r="P821" s="56"/>
      <c r="Q821" s="70"/>
      <c r="R821" s="61"/>
      <c r="T821" s="62">
        <f>$G821+$H821+$L821+IF(ISBLANK($E821),0,$F821*VLOOKUP($E821,'INFO_Materials recyclability'!$I$6:$M$14,2,0))</f>
        <v>0</v>
      </c>
      <c r="U821" s="62">
        <f>$I821+$J821+$K821+$M821+$N821+$O821+$P821+$Q821+$R821+IF(ISBLANK($E821),0,$F821*(1-VLOOKUP($E821,'INFO_Materials recyclability'!$I$6:$M$14,2,0)))</f>
        <v>0</v>
      </c>
      <c r="V821" s="62">
        <f>$G821+$H821+$K821+IF(ISBLANK($E821),0,$F821*VLOOKUP($E821,'INFO_Materials recyclability'!$I$6:$M$14,3,0))</f>
        <v>0</v>
      </c>
      <c r="W821" s="62">
        <f>$I821+$J821+$L821+$M821+$N821+$O821+$P821+$Q821+$R821+IF(ISBLANK($E821),0,$F821*(1-VLOOKUP($E821,'INFO_Materials recyclability'!$I$6:$M$14,3,0)))</f>
        <v>0</v>
      </c>
      <c r="X821" s="62">
        <f>$G821+$H821+$I821+IF(ISBLANK($E821),0,$F821*VLOOKUP($E821,'INFO_Materials recyclability'!$I$6:$M$14,4,0))</f>
        <v>0</v>
      </c>
      <c r="Y821" s="62">
        <f>$J821+$K821+$L821+$M821+$N821+$O821+$P821+$Q821+$R821+IF(ISBLANK($E821),0,$F821*(1-VLOOKUP($E821,'INFO_Materials recyclability'!$I$6:$M$14,4,0)))</f>
        <v>0</v>
      </c>
      <c r="Z821" s="62">
        <f>$G821+$H821+$I821+$J821+IF(ISBLANK($E821),0,$F821*VLOOKUP($E821,'INFO_Materials recyclability'!$I$6:$M$14,5,0))</f>
        <v>0</v>
      </c>
      <c r="AA821" s="62">
        <f>$K821+$L821+$M821+$N821+$O821+$P821+$Q821+$R821+IF(ISBLANK($E821),0,$F821*(1-VLOOKUP($E821,'INFO_Materials recyclability'!$I$6:$M$14,5,0)))</f>
        <v>0</v>
      </c>
    </row>
    <row r="822" spans="2:27" x14ac:dyDescent="0.35">
      <c r="B822" s="5"/>
      <c r="C822" s="5"/>
      <c r="D822" s="26"/>
      <c r="E822" s="51"/>
      <c r="F822" s="53"/>
      <c r="G822" s="49"/>
      <c r="H822" s="49"/>
      <c r="I822" s="49"/>
      <c r="J822" s="49"/>
      <c r="K822" s="49"/>
      <c r="L822" s="49"/>
      <c r="M822" s="49"/>
      <c r="N822" s="49"/>
      <c r="O822" s="49"/>
      <c r="P822" s="56"/>
      <c r="Q822" s="70"/>
      <c r="R822" s="61"/>
      <c r="T822" s="62">
        <f>$G822+$H822+$L822+IF(ISBLANK($E822),0,$F822*VLOOKUP($E822,'INFO_Materials recyclability'!$I$6:$M$14,2,0))</f>
        <v>0</v>
      </c>
      <c r="U822" s="62">
        <f>$I822+$J822+$K822+$M822+$N822+$O822+$P822+$Q822+$R822+IF(ISBLANK($E822),0,$F822*(1-VLOOKUP($E822,'INFO_Materials recyclability'!$I$6:$M$14,2,0)))</f>
        <v>0</v>
      </c>
      <c r="V822" s="62">
        <f>$G822+$H822+$K822+IF(ISBLANK($E822),0,$F822*VLOOKUP($E822,'INFO_Materials recyclability'!$I$6:$M$14,3,0))</f>
        <v>0</v>
      </c>
      <c r="W822" s="62">
        <f>$I822+$J822+$L822+$M822+$N822+$O822+$P822+$Q822+$R822+IF(ISBLANK($E822),0,$F822*(1-VLOOKUP($E822,'INFO_Materials recyclability'!$I$6:$M$14,3,0)))</f>
        <v>0</v>
      </c>
      <c r="X822" s="62">
        <f>$G822+$H822+$I822+IF(ISBLANK($E822),0,$F822*VLOOKUP($E822,'INFO_Materials recyclability'!$I$6:$M$14,4,0))</f>
        <v>0</v>
      </c>
      <c r="Y822" s="62">
        <f>$J822+$K822+$L822+$M822+$N822+$O822+$P822+$Q822+$R822+IF(ISBLANK($E822),0,$F822*(1-VLOOKUP($E822,'INFO_Materials recyclability'!$I$6:$M$14,4,0)))</f>
        <v>0</v>
      </c>
      <c r="Z822" s="62">
        <f>$G822+$H822+$I822+$J822+IF(ISBLANK($E822),0,$F822*VLOOKUP($E822,'INFO_Materials recyclability'!$I$6:$M$14,5,0))</f>
        <v>0</v>
      </c>
      <c r="AA822" s="62">
        <f>$K822+$L822+$M822+$N822+$O822+$P822+$Q822+$R822+IF(ISBLANK($E822),0,$F822*(1-VLOOKUP($E822,'INFO_Materials recyclability'!$I$6:$M$14,5,0)))</f>
        <v>0</v>
      </c>
    </row>
    <row r="823" spans="2:27" x14ac:dyDescent="0.35">
      <c r="B823" s="5"/>
      <c r="C823" s="5"/>
      <c r="D823" s="26"/>
      <c r="E823" s="51"/>
      <c r="F823" s="53"/>
      <c r="G823" s="49"/>
      <c r="H823" s="49"/>
      <c r="I823" s="49"/>
      <c r="J823" s="49"/>
      <c r="K823" s="49"/>
      <c r="L823" s="49"/>
      <c r="M823" s="49"/>
      <c r="N823" s="49"/>
      <c r="O823" s="49"/>
      <c r="P823" s="56"/>
      <c r="Q823" s="70"/>
      <c r="R823" s="61"/>
      <c r="T823" s="62">
        <f>$G823+$H823+$L823+IF(ISBLANK($E823),0,$F823*VLOOKUP($E823,'INFO_Materials recyclability'!$I$6:$M$14,2,0))</f>
        <v>0</v>
      </c>
      <c r="U823" s="62">
        <f>$I823+$J823+$K823+$M823+$N823+$O823+$P823+$Q823+$R823+IF(ISBLANK($E823),0,$F823*(1-VLOOKUP($E823,'INFO_Materials recyclability'!$I$6:$M$14,2,0)))</f>
        <v>0</v>
      </c>
      <c r="V823" s="62">
        <f>$G823+$H823+$K823+IF(ISBLANK($E823),0,$F823*VLOOKUP($E823,'INFO_Materials recyclability'!$I$6:$M$14,3,0))</f>
        <v>0</v>
      </c>
      <c r="W823" s="62">
        <f>$I823+$J823+$L823+$M823+$N823+$O823+$P823+$Q823+$R823+IF(ISBLANK($E823),0,$F823*(1-VLOOKUP($E823,'INFO_Materials recyclability'!$I$6:$M$14,3,0)))</f>
        <v>0</v>
      </c>
      <c r="X823" s="62">
        <f>$G823+$H823+$I823+IF(ISBLANK($E823),0,$F823*VLOOKUP($E823,'INFO_Materials recyclability'!$I$6:$M$14,4,0))</f>
        <v>0</v>
      </c>
      <c r="Y823" s="62">
        <f>$J823+$K823+$L823+$M823+$N823+$O823+$P823+$Q823+$R823+IF(ISBLANK($E823),0,$F823*(1-VLOOKUP($E823,'INFO_Materials recyclability'!$I$6:$M$14,4,0)))</f>
        <v>0</v>
      </c>
      <c r="Z823" s="62">
        <f>$G823+$H823+$I823+$J823+IF(ISBLANK($E823),0,$F823*VLOOKUP($E823,'INFO_Materials recyclability'!$I$6:$M$14,5,0))</f>
        <v>0</v>
      </c>
      <c r="AA823" s="62">
        <f>$K823+$L823+$M823+$N823+$O823+$P823+$Q823+$R823+IF(ISBLANK($E823),0,$F823*(1-VLOOKUP($E823,'INFO_Materials recyclability'!$I$6:$M$14,5,0)))</f>
        <v>0</v>
      </c>
    </row>
    <row r="824" spans="2:27" x14ac:dyDescent="0.35">
      <c r="B824" s="5"/>
      <c r="C824" s="5"/>
      <c r="D824" s="26"/>
      <c r="E824" s="51"/>
      <c r="F824" s="53"/>
      <c r="G824" s="49"/>
      <c r="H824" s="49"/>
      <c r="I824" s="49"/>
      <c r="J824" s="49"/>
      <c r="K824" s="49"/>
      <c r="L824" s="49"/>
      <c r="M824" s="49"/>
      <c r="N824" s="49"/>
      <c r="O824" s="49"/>
      <c r="P824" s="56"/>
      <c r="Q824" s="70"/>
      <c r="R824" s="61"/>
      <c r="T824" s="62">
        <f>$G824+$H824+$L824+IF(ISBLANK($E824),0,$F824*VLOOKUP($E824,'INFO_Materials recyclability'!$I$6:$M$14,2,0))</f>
        <v>0</v>
      </c>
      <c r="U824" s="62">
        <f>$I824+$J824+$K824+$M824+$N824+$O824+$P824+$Q824+$R824+IF(ISBLANK($E824),0,$F824*(1-VLOOKUP($E824,'INFO_Materials recyclability'!$I$6:$M$14,2,0)))</f>
        <v>0</v>
      </c>
      <c r="V824" s="62">
        <f>$G824+$H824+$K824+IF(ISBLANK($E824),0,$F824*VLOOKUP($E824,'INFO_Materials recyclability'!$I$6:$M$14,3,0))</f>
        <v>0</v>
      </c>
      <c r="W824" s="62">
        <f>$I824+$J824+$L824+$M824+$N824+$O824+$P824+$Q824+$R824+IF(ISBLANK($E824),0,$F824*(1-VLOOKUP($E824,'INFO_Materials recyclability'!$I$6:$M$14,3,0)))</f>
        <v>0</v>
      </c>
      <c r="X824" s="62">
        <f>$G824+$H824+$I824+IF(ISBLANK($E824),0,$F824*VLOOKUP($E824,'INFO_Materials recyclability'!$I$6:$M$14,4,0))</f>
        <v>0</v>
      </c>
      <c r="Y824" s="62">
        <f>$J824+$K824+$L824+$M824+$N824+$O824+$P824+$Q824+$R824+IF(ISBLANK($E824),0,$F824*(1-VLOOKUP($E824,'INFO_Materials recyclability'!$I$6:$M$14,4,0)))</f>
        <v>0</v>
      </c>
      <c r="Z824" s="62">
        <f>$G824+$H824+$I824+$J824+IF(ISBLANK($E824),0,$F824*VLOOKUP($E824,'INFO_Materials recyclability'!$I$6:$M$14,5,0))</f>
        <v>0</v>
      </c>
      <c r="AA824" s="62">
        <f>$K824+$L824+$M824+$N824+$O824+$P824+$Q824+$R824+IF(ISBLANK($E824),0,$F824*(1-VLOOKUP($E824,'INFO_Materials recyclability'!$I$6:$M$14,5,0)))</f>
        <v>0</v>
      </c>
    </row>
    <row r="825" spans="2:27" x14ac:dyDescent="0.35">
      <c r="B825" s="5"/>
      <c r="C825" s="5"/>
      <c r="D825" s="26"/>
      <c r="E825" s="51"/>
      <c r="F825" s="53"/>
      <c r="G825" s="49"/>
      <c r="H825" s="49"/>
      <c r="I825" s="49"/>
      <c r="J825" s="49"/>
      <c r="K825" s="49"/>
      <c r="L825" s="49"/>
      <c r="M825" s="49"/>
      <c r="N825" s="49"/>
      <c r="O825" s="49"/>
      <c r="P825" s="56"/>
      <c r="Q825" s="70"/>
      <c r="R825" s="61"/>
      <c r="T825" s="62">
        <f>$G825+$H825+$L825+IF(ISBLANK($E825),0,$F825*VLOOKUP($E825,'INFO_Materials recyclability'!$I$6:$M$14,2,0))</f>
        <v>0</v>
      </c>
      <c r="U825" s="62">
        <f>$I825+$J825+$K825+$M825+$N825+$O825+$P825+$Q825+$R825+IF(ISBLANK($E825),0,$F825*(1-VLOOKUP($E825,'INFO_Materials recyclability'!$I$6:$M$14,2,0)))</f>
        <v>0</v>
      </c>
      <c r="V825" s="62">
        <f>$G825+$H825+$K825+IF(ISBLANK($E825),0,$F825*VLOOKUP($E825,'INFO_Materials recyclability'!$I$6:$M$14,3,0))</f>
        <v>0</v>
      </c>
      <c r="W825" s="62">
        <f>$I825+$J825+$L825+$M825+$N825+$O825+$P825+$Q825+$R825+IF(ISBLANK($E825),0,$F825*(1-VLOOKUP($E825,'INFO_Materials recyclability'!$I$6:$M$14,3,0)))</f>
        <v>0</v>
      </c>
      <c r="X825" s="62">
        <f>$G825+$H825+$I825+IF(ISBLANK($E825),0,$F825*VLOOKUP($E825,'INFO_Materials recyclability'!$I$6:$M$14,4,0))</f>
        <v>0</v>
      </c>
      <c r="Y825" s="62">
        <f>$J825+$K825+$L825+$M825+$N825+$O825+$P825+$Q825+$R825+IF(ISBLANK($E825),0,$F825*(1-VLOOKUP($E825,'INFO_Materials recyclability'!$I$6:$M$14,4,0)))</f>
        <v>0</v>
      </c>
      <c r="Z825" s="62">
        <f>$G825+$H825+$I825+$J825+IF(ISBLANK($E825),0,$F825*VLOOKUP($E825,'INFO_Materials recyclability'!$I$6:$M$14,5,0))</f>
        <v>0</v>
      </c>
      <c r="AA825" s="62">
        <f>$K825+$L825+$M825+$N825+$O825+$P825+$Q825+$R825+IF(ISBLANK($E825),0,$F825*(1-VLOOKUP($E825,'INFO_Materials recyclability'!$I$6:$M$14,5,0)))</f>
        <v>0</v>
      </c>
    </row>
    <row r="826" spans="2:27" x14ac:dyDescent="0.35">
      <c r="B826" s="5"/>
      <c r="C826" s="5"/>
      <c r="D826" s="26"/>
      <c r="E826" s="51"/>
      <c r="F826" s="53"/>
      <c r="G826" s="49"/>
      <c r="H826" s="49"/>
      <c r="I826" s="49"/>
      <c r="J826" s="49"/>
      <c r="K826" s="49"/>
      <c r="L826" s="49"/>
      <c r="M826" s="49"/>
      <c r="N826" s="49"/>
      <c r="O826" s="49"/>
      <c r="P826" s="56"/>
      <c r="Q826" s="70"/>
      <c r="R826" s="61"/>
      <c r="T826" s="62">
        <f>$G826+$H826+$L826+IF(ISBLANK($E826),0,$F826*VLOOKUP($E826,'INFO_Materials recyclability'!$I$6:$M$14,2,0))</f>
        <v>0</v>
      </c>
      <c r="U826" s="62">
        <f>$I826+$J826+$K826+$M826+$N826+$O826+$P826+$Q826+$R826+IF(ISBLANK($E826),0,$F826*(1-VLOOKUP($E826,'INFO_Materials recyclability'!$I$6:$M$14,2,0)))</f>
        <v>0</v>
      </c>
      <c r="V826" s="62">
        <f>$G826+$H826+$K826+IF(ISBLANK($E826),0,$F826*VLOOKUP($E826,'INFO_Materials recyclability'!$I$6:$M$14,3,0))</f>
        <v>0</v>
      </c>
      <c r="W826" s="62">
        <f>$I826+$J826+$L826+$M826+$N826+$O826+$P826+$Q826+$R826+IF(ISBLANK($E826),0,$F826*(1-VLOOKUP($E826,'INFO_Materials recyclability'!$I$6:$M$14,3,0)))</f>
        <v>0</v>
      </c>
      <c r="X826" s="62">
        <f>$G826+$H826+$I826+IF(ISBLANK($E826),0,$F826*VLOOKUP($E826,'INFO_Materials recyclability'!$I$6:$M$14,4,0))</f>
        <v>0</v>
      </c>
      <c r="Y826" s="62">
        <f>$J826+$K826+$L826+$M826+$N826+$O826+$P826+$Q826+$R826+IF(ISBLANK($E826),0,$F826*(1-VLOOKUP($E826,'INFO_Materials recyclability'!$I$6:$M$14,4,0)))</f>
        <v>0</v>
      </c>
      <c r="Z826" s="62">
        <f>$G826+$H826+$I826+$J826+IF(ISBLANK($E826),0,$F826*VLOOKUP($E826,'INFO_Materials recyclability'!$I$6:$M$14,5,0))</f>
        <v>0</v>
      </c>
      <c r="AA826" s="62">
        <f>$K826+$L826+$M826+$N826+$O826+$P826+$Q826+$R826+IF(ISBLANK($E826),0,$F826*(1-VLOOKUP($E826,'INFO_Materials recyclability'!$I$6:$M$14,5,0)))</f>
        <v>0</v>
      </c>
    </row>
    <row r="827" spans="2:27" x14ac:dyDescent="0.35">
      <c r="B827" s="5"/>
      <c r="C827" s="5"/>
      <c r="D827" s="26"/>
      <c r="E827" s="51"/>
      <c r="F827" s="53"/>
      <c r="G827" s="49"/>
      <c r="H827" s="49"/>
      <c r="I827" s="49"/>
      <c r="J827" s="49"/>
      <c r="K827" s="49"/>
      <c r="L827" s="49"/>
      <c r="M827" s="49"/>
      <c r="N827" s="49"/>
      <c r="O827" s="49"/>
      <c r="P827" s="56"/>
      <c r="Q827" s="70"/>
      <c r="R827" s="61"/>
      <c r="T827" s="62">
        <f>$G827+$H827+$L827+IF(ISBLANK($E827),0,$F827*VLOOKUP($E827,'INFO_Materials recyclability'!$I$6:$M$14,2,0))</f>
        <v>0</v>
      </c>
      <c r="U827" s="62">
        <f>$I827+$J827+$K827+$M827+$N827+$O827+$P827+$Q827+$R827+IF(ISBLANK($E827),0,$F827*(1-VLOOKUP($E827,'INFO_Materials recyclability'!$I$6:$M$14,2,0)))</f>
        <v>0</v>
      </c>
      <c r="V827" s="62">
        <f>$G827+$H827+$K827+IF(ISBLANK($E827),0,$F827*VLOOKUP($E827,'INFO_Materials recyclability'!$I$6:$M$14,3,0))</f>
        <v>0</v>
      </c>
      <c r="W827" s="62">
        <f>$I827+$J827+$L827+$M827+$N827+$O827+$P827+$Q827+$R827+IF(ISBLANK($E827),0,$F827*(1-VLOOKUP($E827,'INFO_Materials recyclability'!$I$6:$M$14,3,0)))</f>
        <v>0</v>
      </c>
      <c r="X827" s="62">
        <f>$G827+$H827+$I827+IF(ISBLANK($E827),0,$F827*VLOOKUP($E827,'INFO_Materials recyclability'!$I$6:$M$14,4,0))</f>
        <v>0</v>
      </c>
      <c r="Y827" s="62">
        <f>$J827+$K827+$L827+$M827+$N827+$O827+$P827+$Q827+$R827+IF(ISBLANK($E827),0,$F827*(1-VLOOKUP($E827,'INFO_Materials recyclability'!$I$6:$M$14,4,0)))</f>
        <v>0</v>
      </c>
      <c r="Z827" s="62">
        <f>$G827+$H827+$I827+$J827+IF(ISBLANK($E827),0,$F827*VLOOKUP($E827,'INFO_Materials recyclability'!$I$6:$M$14,5,0))</f>
        <v>0</v>
      </c>
      <c r="AA827" s="62">
        <f>$K827+$L827+$M827+$N827+$O827+$P827+$Q827+$R827+IF(ISBLANK($E827),0,$F827*(1-VLOOKUP($E827,'INFO_Materials recyclability'!$I$6:$M$14,5,0)))</f>
        <v>0</v>
      </c>
    </row>
    <row r="828" spans="2:27" x14ac:dyDescent="0.35">
      <c r="B828" s="5"/>
      <c r="C828" s="5"/>
      <c r="D828" s="26"/>
      <c r="E828" s="51"/>
      <c r="F828" s="53"/>
      <c r="G828" s="49"/>
      <c r="H828" s="49"/>
      <c r="I828" s="49"/>
      <c r="J828" s="49"/>
      <c r="K828" s="49"/>
      <c r="L828" s="49"/>
      <c r="M828" s="49"/>
      <c r="N828" s="49"/>
      <c r="O828" s="49"/>
      <c r="P828" s="56"/>
      <c r="Q828" s="70"/>
      <c r="R828" s="61"/>
      <c r="T828" s="62">
        <f>$G828+$H828+$L828+IF(ISBLANK($E828),0,$F828*VLOOKUP($E828,'INFO_Materials recyclability'!$I$6:$M$14,2,0))</f>
        <v>0</v>
      </c>
      <c r="U828" s="62">
        <f>$I828+$J828+$K828+$M828+$N828+$O828+$P828+$Q828+$R828+IF(ISBLANK($E828),0,$F828*(1-VLOOKUP($E828,'INFO_Materials recyclability'!$I$6:$M$14,2,0)))</f>
        <v>0</v>
      </c>
      <c r="V828" s="62">
        <f>$G828+$H828+$K828+IF(ISBLANK($E828),0,$F828*VLOOKUP($E828,'INFO_Materials recyclability'!$I$6:$M$14,3,0))</f>
        <v>0</v>
      </c>
      <c r="W828" s="62">
        <f>$I828+$J828+$L828+$M828+$N828+$O828+$P828+$Q828+$R828+IF(ISBLANK($E828),0,$F828*(1-VLOOKUP($E828,'INFO_Materials recyclability'!$I$6:$M$14,3,0)))</f>
        <v>0</v>
      </c>
      <c r="X828" s="62">
        <f>$G828+$H828+$I828+IF(ISBLANK($E828),0,$F828*VLOOKUP($E828,'INFO_Materials recyclability'!$I$6:$M$14,4,0))</f>
        <v>0</v>
      </c>
      <c r="Y828" s="62">
        <f>$J828+$K828+$L828+$M828+$N828+$O828+$P828+$Q828+$R828+IF(ISBLANK($E828),0,$F828*(1-VLOOKUP($E828,'INFO_Materials recyclability'!$I$6:$M$14,4,0)))</f>
        <v>0</v>
      </c>
      <c r="Z828" s="62">
        <f>$G828+$H828+$I828+$J828+IF(ISBLANK($E828),0,$F828*VLOOKUP($E828,'INFO_Materials recyclability'!$I$6:$M$14,5,0))</f>
        <v>0</v>
      </c>
      <c r="AA828" s="62">
        <f>$K828+$L828+$M828+$N828+$O828+$P828+$Q828+$R828+IF(ISBLANK($E828),0,$F828*(1-VLOOKUP($E828,'INFO_Materials recyclability'!$I$6:$M$14,5,0)))</f>
        <v>0</v>
      </c>
    </row>
    <row r="829" spans="2:27" x14ac:dyDescent="0.35">
      <c r="B829" s="5"/>
      <c r="C829" s="5"/>
      <c r="D829" s="26"/>
      <c r="E829" s="51"/>
      <c r="F829" s="53"/>
      <c r="G829" s="49"/>
      <c r="H829" s="49"/>
      <c r="I829" s="49"/>
      <c r="J829" s="49"/>
      <c r="K829" s="49"/>
      <c r="L829" s="49"/>
      <c r="M829" s="49"/>
      <c r="N829" s="49"/>
      <c r="O829" s="49"/>
      <c r="P829" s="56"/>
      <c r="Q829" s="70"/>
      <c r="R829" s="61"/>
      <c r="T829" s="62">
        <f>$G829+$H829+$L829+IF(ISBLANK($E829),0,$F829*VLOOKUP($E829,'INFO_Materials recyclability'!$I$6:$M$14,2,0))</f>
        <v>0</v>
      </c>
      <c r="U829" s="62">
        <f>$I829+$J829+$K829+$M829+$N829+$O829+$P829+$Q829+$R829+IF(ISBLANK($E829),0,$F829*(1-VLOOKUP($E829,'INFO_Materials recyclability'!$I$6:$M$14,2,0)))</f>
        <v>0</v>
      </c>
      <c r="V829" s="62">
        <f>$G829+$H829+$K829+IF(ISBLANK($E829),0,$F829*VLOOKUP($E829,'INFO_Materials recyclability'!$I$6:$M$14,3,0))</f>
        <v>0</v>
      </c>
      <c r="W829" s="62">
        <f>$I829+$J829+$L829+$M829+$N829+$O829+$P829+$Q829+$R829+IF(ISBLANK($E829),0,$F829*(1-VLOOKUP($E829,'INFO_Materials recyclability'!$I$6:$M$14,3,0)))</f>
        <v>0</v>
      </c>
      <c r="X829" s="62">
        <f>$G829+$H829+$I829+IF(ISBLANK($E829),0,$F829*VLOOKUP($E829,'INFO_Materials recyclability'!$I$6:$M$14,4,0))</f>
        <v>0</v>
      </c>
      <c r="Y829" s="62">
        <f>$J829+$K829+$L829+$M829+$N829+$O829+$P829+$Q829+$R829+IF(ISBLANK($E829),0,$F829*(1-VLOOKUP($E829,'INFO_Materials recyclability'!$I$6:$M$14,4,0)))</f>
        <v>0</v>
      </c>
      <c r="Z829" s="62">
        <f>$G829+$H829+$I829+$J829+IF(ISBLANK($E829),0,$F829*VLOOKUP($E829,'INFO_Materials recyclability'!$I$6:$M$14,5,0))</f>
        <v>0</v>
      </c>
      <c r="AA829" s="62">
        <f>$K829+$L829+$M829+$N829+$O829+$P829+$Q829+$R829+IF(ISBLANK($E829),0,$F829*(1-VLOOKUP($E829,'INFO_Materials recyclability'!$I$6:$M$14,5,0)))</f>
        <v>0</v>
      </c>
    </row>
    <row r="830" spans="2:27" x14ac:dyDescent="0.35">
      <c r="B830" s="5"/>
      <c r="C830" s="5"/>
      <c r="D830" s="26"/>
      <c r="E830" s="51"/>
      <c r="F830" s="53"/>
      <c r="G830" s="49"/>
      <c r="H830" s="49"/>
      <c r="I830" s="49"/>
      <c r="J830" s="49"/>
      <c r="K830" s="49"/>
      <c r="L830" s="49"/>
      <c r="M830" s="49"/>
      <c r="N830" s="49"/>
      <c r="O830" s="49"/>
      <c r="P830" s="56"/>
      <c r="Q830" s="70"/>
      <c r="R830" s="61"/>
      <c r="T830" s="62">
        <f>$G830+$H830+$L830+IF(ISBLANK($E830),0,$F830*VLOOKUP($E830,'INFO_Materials recyclability'!$I$6:$M$14,2,0))</f>
        <v>0</v>
      </c>
      <c r="U830" s="62">
        <f>$I830+$J830+$K830+$M830+$N830+$O830+$P830+$Q830+$R830+IF(ISBLANK($E830),0,$F830*(1-VLOOKUP($E830,'INFO_Materials recyclability'!$I$6:$M$14,2,0)))</f>
        <v>0</v>
      </c>
      <c r="V830" s="62">
        <f>$G830+$H830+$K830+IF(ISBLANK($E830),0,$F830*VLOOKUP($E830,'INFO_Materials recyclability'!$I$6:$M$14,3,0))</f>
        <v>0</v>
      </c>
      <c r="W830" s="62">
        <f>$I830+$J830+$L830+$M830+$N830+$O830+$P830+$Q830+$R830+IF(ISBLANK($E830),0,$F830*(1-VLOOKUP($E830,'INFO_Materials recyclability'!$I$6:$M$14,3,0)))</f>
        <v>0</v>
      </c>
      <c r="X830" s="62">
        <f>$G830+$H830+$I830+IF(ISBLANK($E830),0,$F830*VLOOKUP($E830,'INFO_Materials recyclability'!$I$6:$M$14,4,0))</f>
        <v>0</v>
      </c>
      <c r="Y830" s="62">
        <f>$J830+$K830+$L830+$M830+$N830+$O830+$P830+$Q830+$R830+IF(ISBLANK($E830),0,$F830*(1-VLOOKUP($E830,'INFO_Materials recyclability'!$I$6:$M$14,4,0)))</f>
        <v>0</v>
      </c>
      <c r="Z830" s="62">
        <f>$G830+$H830+$I830+$J830+IF(ISBLANK($E830),0,$F830*VLOOKUP($E830,'INFO_Materials recyclability'!$I$6:$M$14,5,0))</f>
        <v>0</v>
      </c>
      <c r="AA830" s="62">
        <f>$K830+$L830+$M830+$N830+$O830+$P830+$Q830+$R830+IF(ISBLANK($E830),0,$F830*(1-VLOOKUP($E830,'INFO_Materials recyclability'!$I$6:$M$14,5,0)))</f>
        <v>0</v>
      </c>
    </row>
    <row r="831" spans="2:27" x14ac:dyDescent="0.35">
      <c r="B831" s="5"/>
      <c r="C831" s="5"/>
      <c r="D831" s="26"/>
      <c r="E831" s="51"/>
      <c r="F831" s="53"/>
      <c r="G831" s="49"/>
      <c r="H831" s="49"/>
      <c r="I831" s="49"/>
      <c r="J831" s="49"/>
      <c r="K831" s="49"/>
      <c r="L831" s="49"/>
      <c r="M831" s="49"/>
      <c r="N831" s="49"/>
      <c r="O831" s="49"/>
      <c r="P831" s="56"/>
      <c r="Q831" s="70"/>
      <c r="R831" s="61"/>
      <c r="T831" s="62">
        <f>$G831+$H831+$L831+IF(ISBLANK($E831),0,$F831*VLOOKUP($E831,'INFO_Materials recyclability'!$I$6:$M$14,2,0))</f>
        <v>0</v>
      </c>
      <c r="U831" s="62">
        <f>$I831+$J831+$K831+$M831+$N831+$O831+$P831+$Q831+$R831+IF(ISBLANK($E831),0,$F831*(1-VLOOKUP($E831,'INFO_Materials recyclability'!$I$6:$M$14,2,0)))</f>
        <v>0</v>
      </c>
      <c r="V831" s="62">
        <f>$G831+$H831+$K831+IF(ISBLANK($E831),0,$F831*VLOOKUP($E831,'INFO_Materials recyclability'!$I$6:$M$14,3,0))</f>
        <v>0</v>
      </c>
      <c r="W831" s="62">
        <f>$I831+$J831+$L831+$M831+$N831+$O831+$P831+$Q831+$R831+IF(ISBLANK($E831),0,$F831*(1-VLOOKUP($E831,'INFO_Materials recyclability'!$I$6:$M$14,3,0)))</f>
        <v>0</v>
      </c>
      <c r="X831" s="62">
        <f>$G831+$H831+$I831+IF(ISBLANK($E831),0,$F831*VLOOKUP($E831,'INFO_Materials recyclability'!$I$6:$M$14,4,0))</f>
        <v>0</v>
      </c>
      <c r="Y831" s="62">
        <f>$J831+$K831+$L831+$M831+$N831+$O831+$P831+$Q831+$R831+IF(ISBLANK($E831),0,$F831*(1-VLOOKUP($E831,'INFO_Materials recyclability'!$I$6:$M$14,4,0)))</f>
        <v>0</v>
      </c>
      <c r="Z831" s="62">
        <f>$G831+$H831+$I831+$J831+IF(ISBLANK($E831),0,$F831*VLOOKUP($E831,'INFO_Materials recyclability'!$I$6:$M$14,5,0))</f>
        <v>0</v>
      </c>
      <c r="AA831" s="62">
        <f>$K831+$L831+$M831+$N831+$O831+$P831+$Q831+$R831+IF(ISBLANK($E831),0,$F831*(1-VLOOKUP($E831,'INFO_Materials recyclability'!$I$6:$M$14,5,0)))</f>
        <v>0</v>
      </c>
    </row>
    <row r="832" spans="2:27" x14ac:dyDescent="0.35">
      <c r="B832" s="5"/>
      <c r="C832" s="5"/>
      <c r="D832" s="26"/>
      <c r="E832" s="51"/>
      <c r="F832" s="53"/>
      <c r="G832" s="49"/>
      <c r="H832" s="49"/>
      <c r="I832" s="49"/>
      <c r="J832" s="49"/>
      <c r="K832" s="49"/>
      <c r="L832" s="49"/>
      <c r="M832" s="49"/>
      <c r="N832" s="49"/>
      <c r="O832" s="49"/>
      <c r="P832" s="56"/>
      <c r="Q832" s="70"/>
      <c r="R832" s="61"/>
      <c r="T832" s="62">
        <f>$G832+$H832+$L832+IF(ISBLANK($E832),0,$F832*VLOOKUP($E832,'INFO_Materials recyclability'!$I$6:$M$14,2,0))</f>
        <v>0</v>
      </c>
      <c r="U832" s="62">
        <f>$I832+$J832+$K832+$M832+$N832+$O832+$P832+$Q832+$R832+IF(ISBLANK($E832),0,$F832*(1-VLOOKUP($E832,'INFO_Materials recyclability'!$I$6:$M$14,2,0)))</f>
        <v>0</v>
      </c>
      <c r="V832" s="62">
        <f>$G832+$H832+$K832+IF(ISBLANK($E832),0,$F832*VLOOKUP($E832,'INFO_Materials recyclability'!$I$6:$M$14,3,0))</f>
        <v>0</v>
      </c>
      <c r="W832" s="62">
        <f>$I832+$J832+$L832+$M832+$N832+$O832+$P832+$Q832+$R832+IF(ISBLANK($E832),0,$F832*(1-VLOOKUP($E832,'INFO_Materials recyclability'!$I$6:$M$14,3,0)))</f>
        <v>0</v>
      </c>
      <c r="X832" s="62">
        <f>$G832+$H832+$I832+IF(ISBLANK($E832),0,$F832*VLOOKUP($E832,'INFO_Materials recyclability'!$I$6:$M$14,4,0))</f>
        <v>0</v>
      </c>
      <c r="Y832" s="62">
        <f>$J832+$K832+$L832+$M832+$N832+$O832+$P832+$Q832+$R832+IF(ISBLANK($E832),0,$F832*(1-VLOOKUP($E832,'INFO_Materials recyclability'!$I$6:$M$14,4,0)))</f>
        <v>0</v>
      </c>
      <c r="Z832" s="62">
        <f>$G832+$H832+$I832+$J832+IF(ISBLANK($E832),0,$F832*VLOOKUP($E832,'INFO_Materials recyclability'!$I$6:$M$14,5,0))</f>
        <v>0</v>
      </c>
      <c r="AA832" s="62">
        <f>$K832+$L832+$M832+$N832+$O832+$P832+$Q832+$R832+IF(ISBLANK($E832),0,$F832*(1-VLOOKUP($E832,'INFO_Materials recyclability'!$I$6:$M$14,5,0)))</f>
        <v>0</v>
      </c>
    </row>
    <row r="833" spans="2:27" x14ac:dyDescent="0.35">
      <c r="B833" s="5"/>
      <c r="C833" s="5"/>
      <c r="D833" s="26"/>
      <c r="E833" s="51"/>
      <c r="F833" s="53"/>
      <c r="G833" s="49"/>
      <c r="H833" s="49"/>
      <c r="I833" s="49"/>
      <c r="J833" s="49"/>
      <c r="K833" s="49"/>
      <c r="L833" s="49"/>
      <c r="M833" s="49"/>
      <c r="N833" s="49"/>
      <c r="O833" s="49"/>
      <c r="P833" s="56"/>
      <c r="Q833" s="70"/>
      <c r="R833" s="61"/>
      <c r="T833" s="62">
        <f>$G833+$H833+$L833+IF(ISBLANK($E833),0,$F833*VLOOKUP($E833,'INFO_Materials recyclability'!$I$6:$M$14,2,0))</f>
        <v>0</v>
      </c>
      <c r="U833" s="62">
        <f>$I833+$J833+$K833+$M833+$N833+$O833+$P833+$Q833+$R833+IF(ISBLANK($E833),0,$F833*(1-VLOOKUP($E833,'INFO_Materials recyclability'!$I$6:$M$14,2,0)))</f>
        <v>0</v>
      </c>
      <c r="V833" s="62">
        <f>$G833+$H833+$K833+IF(ISBLANK($E833),0,$F833*VLOOKUP($E833,'INFO_Materials recyclability'!$I$6:$M$14,3,0))</f>
        <v>0</v>
      </c>
      <c r="W833" s="62">
        <f>$I833+$J833+$L833+$M833+$N833+$O833+$P833+$Q833+$R833+IF(ISBLANK($E833),0,$F833*(1-VLOOKUP($E833,'INFO_Materials recyclability'!$I$6:$M$14,3,0)))</f>
        <v>0</v>
      </c>
      <c r="X833" s="62">
        <f>$G833+$H833+$I833+IF(ISBLANK($E833),0,$F833*VLOOKUP($E833,'INFO_Materials recyclability'!$I$6:$M$14,4,0))</f>
        <v>0</v>
      </c>
      <c r="Y833" s="62">
        <f>$J833+$K833+$L833+$M833+$N833+$O833+$P833+$Q833+$R833+IF(ISBLANK($E833),0,$F833*(1-VLOOKUP($E833,'INFO_Materials recyclability'!$I$6:$M$14,4,0)))</f>
        <v>0</v>
      </c>
      <c r="Z833" s="62">
        <f>$G833+$H833+$I833+$J833+IF(ISBLANK($E833),0,$F833*VLOOKUP($E833,'INFO_Materials recyclability'!$I$6:$M$14,5,0))</f>
        <v>0</v>
      </c>
      <c r="AA833" s="62">
        <f>$K833+$L833+$M833+$N833+$O833+$P833+$Q833+$R833+IF(ISBLANK($E833),0,$F833*(1-VLOOKUP($E833,'INFO_Materials recyclability'!$I$6:$M$14,5,0)))</f>
        <v>0</v>
      </c>
    </row>
    <row r="834" spans="2:27" x14ac:dyDescent="0.35">
      <c r="B834" s="5"/>
      <c r="C834" s="5"/>
      <c r="D834" s="26"/>
      <c r="E834" s="51"/>
      <c r="F834" s="53"/>
      <c r="G834" s="49"/>
      <c r="H834" s="49"/>
      <c r="I834" s="49"/>
      <c r="J834" s="49"/>
      <c r="K834" s="49"/>
      <c r="L834" s="49"/>
      <c r="M834" s="49"/>
      <c r="N834" s="49"/>
      <c r="O834" s="49"/>
      <c r="P834" s="56"/>
      <c r="Q834" s="70"/>
      <c r="R834" s="61"/>
      <c r="T834" s="62">
        <f>$G834+$H834+$L834+IF(ISBLANK($E834),0,$F834*VLOOKUP($E834,'INFO_Materials recyclability'!$I$6:$M$14,2,0))</f>
        <v>0</v>
      </c>
      <c r="U834" s="62">
        <f>$I834+$J834+$K834+$M834+$N834+$O834+$P834+$Q834+$R834+IF(ISBLANK($E834),0,$F834*(1-VLOOKUP($E834,'INFO_Materials recyclability'!$I$6:$M$14,2,0)))</f>
        <v>0</v>
      </c>
      <c r="V834" s="62">
        <f>$G834+$H834+$K834+IF(ISBLANK($E834),0,$F834*VLOOKUP($E834,'INFO_Materials recyclability'!$I$6:$M$14,3,0))</f>
        <v>0</v>
      </c>
      <c r="W834" s="62">
        <f>$I834+$J834+$L834+$M834+$N834+$O834+$P834+$Q834+$R834+IF(ISBLANK($E834),0,$F834*(1-VLOOKUP($E834,'INFO_Materials recyclability'!$I$6:$M$14,3,0)))</f>
        <v>0</v>
      </c>
      <c r="X834" s="62">
        <f>$G834+$H834+$I834+IF(ISBLANK($E834),0,$F834*VLOOKUP($E834,'INFO_Materials recyclability'!$I$6:$M$14,4,0))</f>
        <v>0</v>
      </c>
      <c r="Y834" s="62">
        <f>$J834+$K834+$L834+$M834+$N834+$O834+$P834+$Q834+$R834+IF(ISBLANK($E834),0,$F834*(1-VLOOKUP($E834,'INFO_Materials recyclability'!$I$6:$M$14,4,0)))</f>
        <v>0</v>
      </c>
      <c r="Z834" s="62">
        <f>$G834+$H834+$I834+$J834+IF(ISBLANK($E834),0,$F834*VLOOKUP($E834,'INFO_Materials recyclability'!$I$6:$M$14,5,0))</f>
        <v>0</v>
      </c>
      <c r="AA834" s="62">
        <f>$K834+$L834+$M834+$N834+$O834+$P834+$Q834+$R834+IF(ISBLANK($E834),0,$F834*(1-VLOOKUP($E834,'INFO_Materials recyclability'!$I$6:$M$14,5,0)))</f>
        <v>0</v>
      </c>
    </row>
    <row r="835" spans="2:27" x14ac:dyDescent="0.35">
      <c r="B835" s="5"/>
      <c r="C835" s="5"/>
      <c r="D835" s="26"/>
      <c r="E835" s="51"/>
      <c r="F835" s="53"/>
      <c r="G835" s="49"/>
      <c r="H835" s="49"/>
      <c r="I835" s="49"/>
      <c r="J835" s="49"/>
      <c r="K835" s="49"/>
      <c r="L835" s="49"/>
      <c r="M835" s="49"/>
      <c r="N835" s="49"/>
      <c r="O835" s="49"/>
      <c r="P835" s="56"/>
      <c r="Q835" s="70"/>
      <c r="R835" s="61"/>
      <c r="T835" s="62">
        <f>$G835+$H835+$L835+IF(ISBLANK($E835),0,$F835*VLOOKUP($E835,'INFO_Materials recyclability'!$I$6:$M$14,2,0))</f>
        <v>0</v>
      </c>
      <c r="U835" s="62">
        <f>$I835+$J835+$K835+$M835+$N835+$O835+$P835+$Q835+$R835+IF(ISBLANK($E835),0,$F835*(1-VLOOKUP($E835,'INFO_Materials recyclability'!$I$6:$M$14,2,0)))</f>
        <v>0</v>
      </c>
      <c r="V835" s="62">
        <f>$G835+$H835+$K835+IF(ISBLANK($E835),0,$F835*VLOOKUP($E835,'INFO_Materials recyclability'!$I$6:$M$14,3,0))</f>
        <v>0</v>
      </c>
      <c r="W835" s="62">
        <f>$I835+$J835+$L835+$M835+$N835+$O835+$P835+$Q835+$R835+IF(ISBLANK($E835),0,$F835*(1-VLOOKUP($E835,'INFO_Materials recyclability'!$I$6:$M$14,3,0)))</f>
        <v>0</v>
      </c>
      <c r="X835" s="62">
        <f>$G835+$H835+$I835+IF(ISBLANK($E835),0,$F835*VLOOKUP($E835,'INFO_Materials recyclability'!$I$6:$M$14,4,0))</f>
        <v>0</v>
      </c>
      <c r="Y835" s="62">
        <f>$J835+$K835+$L835+$M835+$N835+$O835+$P835+$Q835+$R835+IF(ISBLANK($E835),0,$F835*(1-VLOOKUP($E835,'INFO_Materials recyclability'!$I$6:$M$14,4,0)))</f>
        <v>0</v>
      </c>
      <c r="Z835" s="62">
        <f>$G835+$H835+$I835+$J835+IF(ISBLANK($E835),0,$F835*VLOOKUP($E835,'INFO_Materials recyclability'!$I$6:$M$14,5,0))</f>
        <v>0</v>
      </c>
      <c r="AA835" s="62">
        <f>$K835+$L835+$M835+$N835+$O835+$P835+$Q835+$R835+IF(ISBLANK($E835),0,$F835*(1-VLOOKUP($E835,'INFO_Materials recyclability'!$I$6:$M$14,5,0)))</f>
        <v>0</v>
      </c>
    </row>
    <row r="836" spans="2:27" x14ac:dyDescent="0.35">
      <c r="B836" s="5"/>
      <c r="C836" s="5"/>
      <c r="D836" s="26"/>
      <c r="E836" s="51"/>
      <c r="F836" s="53"/>
      <c r="G836" s="49"/>
      <c r="H836" s="49"/>
      <c r="I836" s="49"/>
      <c r="J836" s="49"/>
      <c r="K836" s="49"/>
      <c r="L836" s="49"/>
      <c r="M836" s="49"/>
      <c r="N836" s="49"/>
      <c r="O836" s="49"/>
      <c r="P836" s="56"/>
      <c r="Q836" s="70"/>
      <c r="R836" s="61"/>
      <c r="T836" s="62">
        <f>$G836+$H836+$L836+IF(ISBLANK($E836),0,$F836*VLOOKUP($E836,'INFO_Materials recyclability'!$I$6:$M$14,2,0))</f>
        <v>0</v>
      </c>
      <c r="U836" s="62">
        <f>$I836+$J836+$K836+$M836+$N836+$O836+$P836+$Q836+$R836+IF(ISBLANK($E836),0,$F836*(1-VLOOKUP($E836,'INFO_Materials recyclability'!$I$6:$M$14,2,0)))</f>
        <v>0</v>
      </c>
      <c r="V836" s="62">
        <f>$G836+$H836+$K836+IF(ISBLANK($E836),0,$F836*VLOOKUP($E836,'INFO_Materials recyclability'!$I$6:$M$14,3,0))</f>
        <v>0</v>
      </c>
      <c r="W836" s="62">
        <f>$I836+$J836+$L836+$M836+$N836+$O836+$P836+$Q836+$R836+IF(ISBLANK($E836),0,$F836*(1-VLOOKUP($E836,'INFO_Materials recyclability'!$I$6:$M$14,3,0)))</f>
        <v>0</v>
      </c>
      <c r="X836" s="62">
        <f>$G836+$H836+$I836+IF(ISBLANK($E836),0,$F836*VLOOKUP($E836,'INFO_Materials recyclability'!$I$6:$M$14,4,0))</f>
        <v>0</v>
      </c>
      <c r="Y836" s="62">
        <f>$J836+$K836+$L836+$M836+$N836+$O836+$P836+$Q836+$R836+IF(ISBLANK($E836),0,$F836*(1-VLOOKUP($E836,'INFO_Materials recyclability'!$I$6:$M$14,4,0)))</f>
        <v>0</v>
      </c>
      <c r="Z836" s="62">
        <f>$G836+$H836+$I836+$J836+IF(ISBLANK($E836),0,$F836*VLOOKUP($E836,'INFO_Materials recyclability'!$I$6:$M$14,5,0))</f>
        <v>0</v>
      </c>
      <c r="AA836" s="62">
        <f>$K836+$L836+$M836+$N836+$O836+$P836+$Q836+$R836+IF(ISBLANK($E836),0,$F836*(1-VLOOKUP($E836,'INFO_Materials recyclability'!$I$6:$M$14,5,0)))</f>
        <v>0</v>
      </c>
    </row>
    <row r="837" spans="2:27" x14ac:dyDescent="0.35">
      <c r="B837" s="5"/>
      <c r="C837" s="5"/>
      <c r="D837" s="26"/>
      <c r="E837" s="51"/>
      <c r="F837" s="53"/>
      <c r="G837" s="49"/>
      <c r="H837" s="49"/>
      <c r="I837" s="49"/>
      <c r="J837" s="49"/>
      <c r="K837" s="49"/>
      <c r="L837" s="49"/>
      <c r="M837" s="49"/>
      <c r="N837" s="49"/>
      <c r="O837" s="49"/>
      <c r="P837" s="56"/>
      <c r="Q837" s="70"/>
      <c r="R837" s="61"/>
      <c r="T837" s="62">
        <f>$G837+$H837+$L837+IF(ISBLANK($E837),0,$F837*VLOOKUP($E837,'INFO_Materials recyclability'!$I$6:$M$14,2,0))</f>
        <v>0</v>
      </c>
      <c r="U837" s="62">
        <f>$I837+$J837+$K837+$M837+$N837+$O837+$P837+$Q837+$R837+IF(ISBLANK($E837),0,$F837*(1-VLOOKUP($E837,'INFO_Materials recyclability'!$I$6:$M$14,2,0)))</f>
        <v>0</v>
      </c>
      <c r="V837" s="62">
        <f>$G837+$H837+$K837+IF(ISBLANK($E837),0,$F837*VLOOKUP($E837,'INFO_Materials recyclability'!$I$6:$M$14,3,0))</f>
        <v>0</v>
      </c>
      <c r="W837" s="62">
        <f>$I837+$J837+$L837+$M837+$N837+$O837+$P837+$Q837+$R837+IF(ISBLANK($E837),0,$F837*(1-VLOOKUP($E837,'INFO_Materials recyclability'!$I$6:$M$14,3,0)))</f>
        <v>0</v>
      </c>
      <c r="X837" s="62">
        <f>$G837+$H837+$I837+IF(ISBLANK($E837),0,$F837*VLOOKUP($E837,'INFO_Materials recyclability'!$I$6:$M$14,4,0))</f>
        <v>0</v>
      </c>
      <c r="Y837" s="62">
        <f>$J837+$K837+$L837+$M837+$N837+$O837+$P837+$Q837+$R837+IF(ISBLANK($E837),0,$F837*(1-VLOOKUP($E837,'INFO_Materials recyclability'!$I$6:$M$14,4,0)))</f>
        <v>0</v>
      </c>
      <c r="Z837" s="62">
        <f>$G837+$H837+$I837+$J837+IF(ISBLANK($E837),0,$F837*VLOOKUP($E837,'INFO_Materials recyclability'!$I$6:$M$14,5,0))</f>
        <v>0</v>
      </c>
      <c r="AA837" s="62">
        <f>$K837+$L837+$M837+$N837+$O837+$P837+$Q837+$R837+IF(ISBLANK($E837),0,$F837*(1-VLOOKUP($E837,'INFO_Materials recyclability'!$I$6:$M$14,5,0)))</f>
        <v>0</v>
      </c>
    </row>
    <row r="838" spans="2:27" x14ac:dyDescent="0.35">
      <c r="B838" s="5"/>
      <c r="C838" s="5"/>
      <c r="D838" s="26"/>
      <c r="E838" s="51"/>
      <c r="F838" s="53"/>
      <c r="G838" s="49"/>
      <c r="H838" s="49"/>
      <c r="I838" s="49"/>
      <c r="J838" s="49"/>
      <c r="K838" s="49"/>
      <c r="L838" s="49"/>
      <c r="M838" s="49"/>
      <c r="N838" s="49"/>
      <c r="O838" s="49"/>
      <c r="P838" s="56"/>
      <c r="Q838" s="70"/>
      <c r="R838" s="61"/>
      <c r="T838" s="62">
        <f>$G838+$H838+$L838+IF(ISBLANK($E838),0,$F838*VLOOKUP($E838,'INFO_Materials recyclability'!$I$6:$M$14,2,0))</f>
        <v>0</v>
      </c>
      <c r="U838" s="62">
        <f>$I838+$J838+$K838+$M838+$N838+$O838+$P838+$Q838+$R838+IF(ISBLANK($E838),0,$F838*(1-VLOOKUP($E838,'INFO_Materials recyclability'!$I$6:$M$14,2,0)))</f>
        <v>0</v>
      </c>
      <c r="V838" s="62">
        <f>$G838+$H838+$K838+IF(ISBLANK($E838),0,$F838*VLOOKUP($E838,'INFO_Materials recyclability'!$I$6:$M$14,3,0))</f>
        <v>0</v>
      </c>
      <c r="W838" s="62">
        <f>$I838+$J838+$L838+$M838+$N838+$O838+$P838+$Q838+$R838+IF(ISBLANK($E838),0,$F838*(1-VLOOKUP($E838,'INFO_Materials recyclability'!$I$6:$M$14,3,0)))</f>
        <v>0</v>
      </c>
      <c r="X838" s="62">
        <f>$G838+$H838+$I838+IF(ISBLANK($E838),0,$F838*VLOOKUP($E838,'INFO_Materials recyclability'!$I$6:$M$14,4,0))</f>
        <v>0</v>
      </c>
      <c r="Y838" s="62">
        <f>$J838+$K838+$L838+$M838+$N838+$O838+$P838+$Q838+$R838+IF(ISBLANK($E838),0,$F838*(1-VLOOKUP($E838,'INFO_Materials recyclability'!$I$6:$M$14,4,0)))</f>
        <v>0</v>
      </c>
      <c r="Z838" s="62">
        <f>$G838+$H838+$I838+$J838+IF(ISBLANK($E838),0,$F838*VLOOKUP($E838,'INFO_Materials recyclability'!$I$6:$M$14,5,0))</f>
        <v>0</v>
      </c>
      <c r="AA838" s="62">
        <f>$K838+$L838+$M838+$N838+$O838+$P838+$Q838+$R838+IF(ISBLANK($E838),0,$F838*(1-VLOOKUP($E838,'INFO_Materials recyclability'!$I$6:$M$14,5,0)))</f>
        <v>0</v>
      </c>
    </row>
    <row r="839" spans="2:27" x14ac:dyDescent="0.35">
      <c r="B839" s="5"/>
      <c r="C839" s="5"/>
      <c r="D839" s="26"/>
      <c r="E839" s="51"/>
      <c r="F839" s="53"/>
      <c r="G839" s="49"/>
      <c r="H839" s="49"/>
      <c r="I839" s="49"/>
      <c r="J839" s="49"/>
      <c r="K839" s="49"/>
      <c r="L839" s="49"/>
      <c r="M839" s="49"/>
      <c r="N839" s="49"/>
      <c r="O839" s="49"/>
      <c r="P839" s="56"/>
      <c r="Q839" s="70"/>
      <c r="R839" s="61"/>
      <c r="T839" s="62">
        <f>$G839+$H839+$L839+IF(ISBLANK($E839),0,$F839*VLOOKUP($E839,'INFO_Materials recyclability'!$I$6:$M$14,2,0))</f>
        <v>0</v>
      </c>
      <c r="U839" s="62">
        <f>$I839+$J839+$K839+$M839+$N839+$O839+$P839+$Q839+$R839+IF(ISBLANK($E839),0,$F839*(1-VLOOKUP($E839,'INFO_Materials recyclability'!$I$6:$M$14,2,0)))</f>
        <v>0</v>
      </c>
      <c r="V839" s="62">
        <f>$G839+$H839+$K839+IF(ISBLANK($E839),0,$F839*VLOOKUP($E839,'INFO_Materials recyclability'!$I$6:$M$14,3,0))</f>
        <v>0</v>
      </c>
      <c r="W839" s="62">
        <f>$I839+$J839+$L839+$M839+$N839+$O839+$P839+$Q839+$R839+IF(ISBLANK($E839),0,$F839*(1-VLOOKUP($E839,'INFO_Materials recyclability'!$I$6:$M$14,3,0)))</f>
        <v>0</v>
      </c>
      <c r="X839" s="62">
        <f>$G839+$H839+$I839+IF(ISBLANK($E839),0,$F839*VLOOKUP($E839,'INFO_Materials recyclability'!$I$6:$M$14,4,0))</f>
        <v>0</v>
      </c>
      <c r="Y839" s="62">
        <f>$J839+$K839+$L839+$M839+$N839+$O839+$P839+$Q839+$R839+IF(ISBLANK($E839),0,$F839*(1-VLOOKUP($E839,'INFO_Materials recyclability'!$I$6:$M$14,4,0)))</f>
        <v>0</v>
      </c>
      <c r="Z839" s="62">
        <f>$G839+$H839+$I839+$J839+IF(ISBLANK($E839),0,$F839*VLOOKUP($E839,'INFO_Materials recyclability'!$I$6:$M$14,5,0))</f>
        <v>0</v>
      </c>
      <c r="AA839" s="62">
        <f>$K839+$L839+$M839+$N839+$O839+$P839+$Q839+$R839+IF(ISBLANK($E839),0,$F839*(1-VLOOKUP($E839,'INFO_Materials recyclability'!$I$6:$M$14,5,0)))</f>
        <v>0</v>
      </c>
    </row>
    <row r="840" spans="2:27" x14ac:dyDescent="0.35">
      <c r="B840" s="5"/>
      <c r="C840" s="5"/>
      <c r="D840" s="26"/>
      <c r="E840" s="51"/>
      <c r="F840" s="53"/>
      <c r="G840" s="49"/>
      <c r="H840" s="49"/>
      <c r="I840" s="49"/>
      <c r="J840" s="49"/>
      <c r="K840" s="49"/>
      <c r="L840" s="49"/>
      <c r="M840" s="49"/>
      <c r="N840" s="49"/>
      <c r="O840" s="49"/>
      <c r="P840" s="56"/>
      <c r="Q840" s="70"/>
      <c r="R840" s="61"/>
      <c r="T840" s="62">
        <f>$G840+$H840+$L840+IF(ISBLANK($E840),0,$F840*VLOOKUP($E840,'INFO_Materials recyclability'!$I$6:$M$14,2,0))</f>
        <v>0</v>
      </c>
      <c r="U840" s="62">
        <f>$I840+$J840+$K840+$M840+$N840+$O840+$P840+$Q840+$R840+IF(ISBLANK($E840),0,$F840*(1-VLOOKUP($E840,'INFO_Materials recyclability'!$I$6:$M$14,2,0)))</f>
        <v>0</v>
      </c>
      <c r="V840" s="62">
        <f>$G840+$H840+$K840+IF(ISBLANK($E840),0,$F840*VLOOKUP($E840,'INFO_Materials recyclability'!$I$6:$M$14,3,0))</f>
        <v>0</v>
      </c>
      <c r="W840" s="62">
        <f>$I840+$J840+$L840+$M840+$N840+$O840+$P840+$Q840+$R840+IF(ISBLANK($E840),0,$F840*(1-VLOOKUP($E840,'INFO_Materials recyclability'!$I$6:$M$14,3,0)))</f>
        <v>0</v>
      </c>
      <c r="X840" s="62">
        <f>$G840+$H840+$I840+IF(ISBLANK($E840),0,$F840*VLOOKUP($E840,'INFO_Materials recyclability'!$I$6:$M$14,4,0))</f>
        <v>0</v>
      </c>
      <c r="Y840" s="62">
        <f>$J840+$K840+$L840+$M840+$N840+$O840+$P840+$Q840+$R840+IF(ISBLANK($E840),0,$F840*(1-VLOOKUP($E840,'INFO_Materials recyclability'!$I$6:$M$14,4,0)))</f>
        <v>0</v>
      </c>
      <c r="Z840" s="62">
        <f>$G840+$H840+$I840+$J840+IF(ISBLANK($E840),0,$F840*VLOOKUP($E840,'INFO_Materials recyclability'!$I$6:$M$14,5,0))</f>
        <v>0</v>
      </c>
      <c r="AA840" s="62">
        <f>$K840+$L840+$M840+$N840+$O840+$P840+$Q840+$R840+IF(ISBLANK($E840),0,$F840*(1-VLOOKUP($E840,'INFO_Materials recyclability'!$I$6:$M$14,5,0)))</f>
        <v>0</v>
      </c>
    </row>
    <row r="841" spans="2:27" x14ac:dyDescent="0.35">
      <c r="B841" s="5"/>
      <c r="C841" s="5"/>
      <c r="D841" s="26"/>
      <c r="E841" s="51"/>
      <c r="F841" s="53"/>
      <c r="G841" s="49"/>
      <c r="H841" s="49"/>
      <c r="I841" s="49"/>
      <c r="J841" s="49"/>
      <c r="K841" s="49"/>
      <c r="L841" s="49"/>
      <c r="M841" s="49"/>
      <c r="N841" s="49"/>
      <c r="O841" s="49"/>
      <c r="P841" s="56"/>
      <c r="Q841" s="70"/>
      <c r="R841" s="61"/>
      <c r="T841" s="62">
        <f>$G841+$H841+$L841+IF(ISBLANK($E841),0,$F841*VLOOKUP($E841,'INFO_Materials recyclability'!$I$6:$M$14,2,0))</f>
        <v>0</v>
      </c>
      <c r="U841" s="62">
        <f>$I841+$J841+$K841+$M841+$N841+$O841+$P841+$Q841+$R841+IF(ISBLANK($E841),0,$F841*(1-VLOOKUP($E841,'INFO_Materials recyclability'!$I$6:$M$14,2,0)))</f>
        <v>0</v>
      </c>
      <c r="V841" s="62">
        <f>$G841+$H841+$K841+IF(ISBLANK($E841),0,$F841*VLOOKUP($E841,'INFO_Materials recyclability'!$I$6:$M$14,3,0))</f>
        <v>0</v>
      </c>
      <c r="W841" s="62">
        <f>$I841+$J841+$L841+$M841+$N841+$O841+$P841+$Q841+$R841+IF(ISBLANK($E841),0,$F841*(1-VLOOKUP($E841,'INFO_Materials recyclability'!$I$6:$M$14,3,0)))</f>
        <v>0</v>
      </c>
      <c r="X841" s="62">
        <f>$G841+$H841+$I841+IF(ISBLANK($E841),0,$F841*VLOOKUP($E841,'INFO_Materials recyclability'!$I$6:$M$14,4,0))</f>
        <v>0</v>
      </c>
      <c r="Y841" s="62">
        <f>$J841+$K841+$L841+$M841+$N841+$O841+$P841+$Q841+$R841+IF(ISBLANK($E841),0,$F841*(1-VLOOKUP($E841,'INFO_Materials recyclability'!$I$6:$M$14,4,0)))</f>
        <v>0</v>
      </c>
      <c r="Z841" s="62">
        <f>$G841+$H841+$I841+$J841+IF(ISBLANK($E841),0,$F841*VLOOKUP($E841,'INFO_Materials recyclability'!$I$6:$M$14,5,0))</f>
        <v>0</v>
      </c>
      <c r="AA841" s="62">
        <f>$K841+$L841+$M841+$N841+$O841+$P841+$Q841+$R841+IF(ISBLANK($E841),0,$F841*(1-VLOOKUP($E841,'INFO_Materials recyclability'!$I$6:$M$14,5,0)))</f>
        <v>0</v>
      </c>
    </row>
    <row r="842" spans="2:27" x14ac:dyDescent="0.35">
      <c r="B842" s="5"/>
      <c r="C842" s="5"/>
      <c r="D842" s="26"/>
      <c r="E842" s="51"/>
      <c r="F842" s="53"/>
      <c r="G842" s="49"/>
      <c r="H842" s="49"/>
      <c r="I842" s="49"/>
      <c r="J842" s="49"/>
      <c r="K842" s="49"/>
      <c r="L842" s="49"/>
      <c r="M842" s="49"/>
      <c r="N842" s="49"/>
      <c r="O842" s="49"/>
      <c r="P842" s="56"/>
      <c r="Q842" s="70"/>
      <c r="R842" s="61"/>
      <c r="T842" s="62">
        <f>$G842+$H842+$L842+IF(ISBLANK($E842),0,$F842*VLOOKUP($E842,'INFO_Materials recyclability'!$I$6:$M$14,2,0))</f>
        <v>0</v>
      </c>
      <c r="U842" s="62">
        <f>$I842+$J842+$K842+$M842+$N842+$O842+$P842+$Q842+$R842+IF(ISBLANK($E842),0,$F842*(1-VLOOKUP($E842,'INFO_Materials recyclability'!$I$6:$M$14,2,0)))</f>
        <v>0</v>
      </c>
      <c r="V842" s="62">
        <f>$G842+$H842+$K842+IF(ISBLANK($E842),0,$F842*VLOOKUP($E842,'INFO_Materials recyclability'!$I$6:$M$14,3,0))</f>
        <v>0</v>
      </c>
      <c r="W842" s="62">
        <f>$I842+$J842+$L842+$M842+$N842+$O842+$P842+$Q842+$R842+IF(ISBLANK($E842),0,$F842*(1-VLOOKUP($E842,'INFO_Materials recyclability'!$I$6:$M$14,3,0)))</f>
        <v>0</v>
      </c>
      <c r="X842" s="62">
        <f>$G842+$H842+$I842+IF(ISBLANK($E842),0,$F842*VLOOKUP($E842,'INFO_Materials recyclability'!$I$6:$M$14,4,0))</f>
        <v>0</v>
      </c>
      <c r="Y842" s="62">
        <f>$J842+$K842+$L842+$M842+$N842+$O842+$P842+$Q842+$R842+IF(ISBLANK($E842),0,$F842*(1-VLOOKUP($E842,'INFO_Materials recyclability'!$I$6:$M$14,4,0)))</f>
        <v>0</v>
      </c>
      <c r="Z842" s="62">
        <f>$G842+$H842+$I842+$J842+IF(ISBLANK($E842),0,$F842*VLOOKUP($E842,'INFO_Materials recyclability'!$I$6:$M$14,5,0))</f>
        <v>0</v>
      </c>
      <c r="AA842" s="62">
        <f>$K842+$L842+$M842+$N842+$O842+$P842+$Q842+$R842+IF(ISBLANK($E842),0,$F842*(1-VLOOKUP($E842,'INFO_Materials recyclability'!$I$6:$M$14,5,0)))</f>
        <v>0</v>
      </c>
    </row>
    <row r="843" spans="2:27" x14ac:dyDescent="0.35">
      <c r="B843" s="5"/>
      <c r="C843" s="5"/>
      <c r="D843" s="26"/>
      <c r="E843" s="51"/>
      <c r="F843" s="53"/>
      <c r="G843" s="49"/>
      <c r="H843" s="49"/>
      <c r="I843" s="49"/>
      <c r="J843" s="49"/>
      <c r="K843" s="49"/>
      <c r="L843" s="49"/>
      <c r="M843" s="49"/>
      <c r="N843" s="49"/>
      <c r="O843" s="49"/>
      <c r="P843" s="56"/>
      <c r="Q843" s="70"/>
      <c r="R843" s="61"/>
      <c r="T843" s="62">
        <f>$G843+$H843+$L843+IF(ISBLANK($E843),0,$F843*VLOOKUP($E843,'INFO_Materials recyclability'!$I$6:$M$14,2,0))</f>
        <v>0</v>
      </c>
      <c r="U843" s="62">
        <f>$I843+$J843+$K843+$M843+$N843+$O843+$P843+$Q843+$R843+IF(ISBLANK($E843),0,$F843*(1-VLOOKUP($E843,'INFO_Materials recyclability'!$I$6:$M$14,2,0)))</f>
        <v>0</v>
      </c>
      <c r="V843" s="62">
        <f>$G843+$H843+$K843+IF(ISBLANK($E843),0,$F843*VLOOKUP($E843,'INFO_Materials recyclability'!$I$6:$M$14,3,0))</f>
        <v>0</v>
      </c>
      <c r="W843" s="62">
        <f>$I843+$J843+$L843+$M843+$N843+$O843+$P843+$Q843+$R843+IF(ISBLANK($E843),0,$F843*(1-VLOOKUP($E843,'INFO_Materials recyclability'!$I$6:$M$14,3,0)))</f>
        <v>0</v>
      </c>
      <c r="X843" s="62">
        <f>$G843+$H843+$I843+IF(ISBLANK($E843),0,$F843*VLOOKUP($E843,'INFO_Materials recyclability'!$I$6:$M$14,4,0))</f>
        <v>0</v>
      </c>
      <c r="Y843" s="62">
        <f>$J843+$K843+$L843+$M843+$N843+$O843+$P843+$Q843+$R843+IF(ISBLANK($E843),0,$F843*(1-VLOOKUP($E843,'INFO_Materials recyclability'!$I$6:$M$14,4,0)))</f>
        <v>0</v>
      </c>
      <c r="Z843" s="62">
        <f>$G843+$H843+$I843+$J843+IF(ISBLANK($E843),0,$F843*VLOOKUP($E843,'INFO_Materials recyclability'!$I$6:$M$14,5,0))</f>
        <v>0</v>
      </c>
      <c r="AA843" s="62">
        <f>$K843+$L843+$M843+$N843+$O843+$P843+$Q843+$R843+IF(ISBLANK($E843),0,$F843*(1-VLOOKUP($E843,'INFO_Materials recyclability'!$I$6:$M$14,5,0)))</f>
        <v>0</v>
      </c>
    </row>
    <row r="844" spans="2:27" x14ac:dyDescent="0.35">
      <c r="B844" s="5"/>
      <c r="C844" s="5"/>
      <c r="D844" s="26"/>
      <c r="E844" s="51"/>
      <c r="F844" s="53"/>
      <c r="G844" s="49"/>
      <c r="H844" s="49"/>
      <c r="I844" s="49"/>
      <c r="J844" s="49"/>
      <c r="K844" s="49"/>
      <c r="L844" s="49"/>
      <c r="M844" s="49"/>
      <c r="N844" s="49"/>
      <c r="O844" s="49"/>
      <c r="P844" s="56"/>
      <c r="Q844" s="70"/>
      <c r="R844" s="61"/>
      <c r="T844" s="62">
        <f>$G844+$H844+$L844+IF(ISBLANK($E844),0,$F844*VLOOKUP($E844,'INFO_Materials recyclability'!$I$6:$M$14,2,0))</f>
        <v>0</v>
      </c>
      <c r="U844" s="62">
        <f>$I844+$J844+$K844+$M844+$N844+$O844+$P844+$Q844+$R844+IF(ISBLANK($E844),0,$F844*(1-VLOOKUP($E844,'INFO_Materials recyclability'!$I$6:$M$14,2,0)))</f>
        <v>0</v>
      </c>
      <c r="V844" s="62">
        <f>$G844+$H844+$K844+IF(ISBLANK($E844),0,$F844*VLOOKUP($E844,'INFO_Materials recyclability'!$I$6:$M$14,3,0))</f>
        <v>0</v>
      </c>
      <c r="W844" s="62">
        <f>$I844+$J844+$L844+$M844+$N844+$O844+$P844+$Q844+$R844+IF(ISBLANK($E844),0,$F844*(1-VLOOKUP($E844,'INFO_Materials recyclability'!$I$6:$M$14,3,0)))</f>
        <v>0</v>
      </c>
      <c r="X844" s="62">
        <f>$G844+$H844+$I844+IF(ISBLANK($E844),0,$F844*VLOOKUP($E844,'INFO_Materials recyclability'!$I$6:$M$14,4,0))</f>
        <v>0</v>
      </c>
      <c r="Y844" s="62">
        <f>$J844+$K844+$L844+$M844+$N844+$O844+$P844+$Q844+$R844+IF(ISBLANK($E844),0,$F844*(1-VLOOKUP($E844,'INFO_Materials recyclability'!$I$6:$M$14,4,0)))</f>
        <v>0</v>
      </c>
      <c r="Z844" s="62">
        <f>$G844+$H844+$I844+$J844+IF(ISBLANK($E844),0,$F844*VLOOKUP($E844,'INFO_Materials recyclability'!$I$6:$M$14,5,0))</f>
        <v>0</v>
      </c>
      <c r="AA844" s="62">
        <f>$K844+$L844+$M844+$N844+$O844+$P844+$Q844+$R844+IF(ISBLANK($E844),0,$F844*(1-VLOOKUP($E844,'INFO_Materials recyclability'!$I$6:$M$14,5,0)))</f>
        <v>0</v>
      </c>
    </row>
    <row r="845" spans="2:27" x14ac:dyDescent="0.35">
      <c r="B845" s="5"/>
      <c r="C845" s="5"/>
      <c r="D845" s="26"/>
      <c r="E845" s="51"/>
      <c r="F845" s="53"/>
      <c r="G845" s="49"/>
      <c r="H845" s="49"/>
      <c r="I845" s="49"/>
      <c r="J845" s="49"/>
      <c r="K845" s="49"/>
      <c r="L845" s="49"/>
      <c r="M845" s="49"/>
      <c r="N845" s="49"/>
      <c r="O845" s="49"/>
      <c r="P845" s="56"/>
      <c r="Q845" s="70"/>
      <c r="R845" s="61"/>
      <c r="T845" s="62">
        <f>$G845+$H845+$L845+IF(ISBLANK($E845),0,$F845*VLOOKUP($E845,'INFO_Materials recyclability'!$I$6:$M$14,2,0))</f>
        <v>0</v>
      </c>
      <c r="U845" s="62">
        <f>$I845+$J845+$K845+$M845+$N845+$O845+$P845+$Q845+$R845+IF(ISBLANK($E845),0,$F845*(1-VLOOKUP($E845,'INFO_Materials recyclability'!$I$6:$M$14,2,0)))</f>
        <v>0</v>
      </c>
      <c r="V845" s="62">
        <f>$G845+$H845+$K845+IF(ISBLANK($E845),0,$F845*VLOOKUP($E845,'INFO_Materials recyclability'!$I$6:$M$14,3,0))</f>
        <v>0</v>
      </c>
      <c r="W845" s="62">
        <f>$I845+$J845+$L845+$M845+$N845+$O845+$P845+$Q845+$R845+IF(ISBLANK($E845),0,$F845*(1-VLOOKUP($E845,'INFO_Materials recyclability'!$I$6:$M$14,3,0)))</f>
        <v>0</v>
      </c>
      <c r="X845" s="62">
        <f>$G845+$H845+$I845+IF(ISBLANK($E845),0,$F845*VLOOKUP($E845,'INFO_Materials recyclability'!$I$6:$M$14,4,0))</f>
        <v>0</v>
      </c>
      <c r="Y845" s="62">
        <f>$J845+$K845+$L845+$M845+$N845+$O845+$P845+$Q845+$R845+IF(ISBLANK($E845),0,$F845*(1-VLOOKUP($E845,'INFO_Materials recyclability'!$I$6:$M$14,4,0)))</f>
        <v>0</v>
      </c>
      <c r="Z845" s="62">
        <f>$G845+$H845+$I845+$J845+IF(ISBLANK($E845),0,$F845*VLOOKUP($E845,'INFO_Materials recyclability'!$I$6:$M$14,5,0))</f>
        <v>0</v>
      </c>
      <c r="AA845" s="62">
        <f>$K845+$L845+$M845+$N845+$O845+$P845+$Q845+$R845+IF(ISBLANK($E845),0,$F845*(1-VLOOKUP($E845,'INFO_Materials recyclability'!$I$6:$M$14,5,0)))</f>
        <v>0</v>
      </c>
    </row>
    <row r="846" spans="2:27" x14ac:dyDescent="0.35">
      <c r="B846" s="5"/>
      <c r="C846" s="5"/>
      <c r="D846" s="26"/>
      <c r="E846" s="51"/>
      <c r="F846" s="53"/>
      <c r="G846" s="49"/>
      <c r="H846" s="49"/>
      <c r="I846" s="49"/>
      <c r="J846" s="49"/>
      <c r="K846" s="49"/>
      <c r="L846" s="49"/>
      <c r="M846" s="49"/>
      <c r="N846" s="49"/>
      <c r="O846" s="49"/>
      <c r="P846" s="56"/>
      <c r="Q846" s="70"/>
      <c r="R846" s="61"/>
      <c r="T846" s="62">
        <f>$G846+$H846+$L846+IF(ISBLANK($E846),0,$F846*VLOOKUP($E846,'INFO_Materials recyclability'!$I$6:$M$14,2,0))</f>
        <v>0</v>
      </c>
      <c r="U846" s="62">
        <f>$I846+$J846+$K846+$M846+$N846+$O846+$P846+$Q846+$R846+IF(ISBLANK($E846),0,$F846*(1-VLOOKUP($E846,'INFO_Materials recyclability'!$I$6:$M$14,2,0)))</f>
        <v>0</v>
      </c>
      <c r="V846" s="62">
        <f>$G846+$H846+$K846+IF(ISBLANK($E846),0,$F846*VLOOKUP($E846,'INFO_Materials recyclability'!$I$6:$M$14,3,0))</f>
        <v>0</v>
      </c>
      <c r="W846" s="62">
        <f>$I846+$J846+$L846+$M846+$N846+$O846+$P846+$Q846+$R846+IF(ISBLANK($E846),0,$F846*(1-VLOOKUP($E846,'INFO_Materials recyclability'!$I$6:$M$14,3,0)))</f>
        <v>0</v>
      </c>
      <c r="X846" s="62">
        <f>$G846+$H846+$I846+IF(ISBLANK($E846),0,$F846*VLOOKUP($E846,'INFO_Materials recyclability'!$I$6:$M$14,4,0))</f>
        <v>0</v>
      </c>
      <c r="Y846" s="62">
        <f>$J846+$K846+$L846+$M846+$N846+$O846+$P846+$Q846+$R846+IF(ISBLANK($E846),0,$F846*(1-VLOOKUP($E846,'INFO_Materials recyclability'!$I$6:$M$14,4,0)))</f>
        <v>0</v>
      </c>
      <c r="Z846" s="62">
        <f>$G846+$H846+$I846+$J846+IF(ISBLANK($E846),0,$F846*VLOOKUP($E846,'INFO_Materials recyclability'!$I$6:$M$14,5,0))</f>
        <v>0</v>
      </c>
      <c r="AA846" s="62">
        <f>$K846+$L846+$M846+$N846+$O846+$P846+$Q846+$R846+IF(ISBLANK($E846),0,$F846*(1-VLOOKUP($E846,'INFO_Materials recyclability'!$I$6:$M$14,5,0)))</f>
        <v>0</v>
      </c>
    </row>
    <row r="847" spans="2:27" x14ac:dyDescent="0.35">
      <c r="B847" s="5"/>
      <c r="C847" s="5"/>
      <c r="D847" s="26"/>
      <c r="E847" s="51"/>
      <c r="F847" s="53"/>
      <c r="G847" s="49"/>
      <c r="H847" s="49"/>
      <c r="I847" s="49"/>
      <c r="J847" s="49"/>
      <c r="K847" s="49"/>
      <c r="L847" s="49"/>
      <c r="M847" s="49"/>
      <c r="N847" s="49"/>
      <c r="O847" s="49"/>
      <c r="P847" s="56"/>
      <c r="Q847" s="70"/>
      <c r="R847" s="61"/>
      <c r="T847" s="62">
        <f>$G847+$H847+$L847+IF(ISBLANK($E847),0,$F847*VLOOKUP($E847,'INFO_Materials recyclability'!$I$6:$M$14,2,0))</f>
        <v>0</v>
      </c>
      <c r="U847" s="62">
        <f>$I847+$J847+$K847+$M847+$N847+$O847+$P847+$Q847+$R847+IF(ISBLANK($E847),0,$F847*(1-VLOOKUP($E847,'INFO_Materials recyclability'!$I$6:$M$14,2,0)))</f>
        <v>0</v>
      </c>
      <c r="V847" s="62">
        <f>$G847+$H847+$K847+IF(ISBLANK($E847),0,$F847*VLOOKUP($E847,'INFO_Materials recyclability'!$I$6:$M$14,3,0))</f>
        <v>0</v>
      </c>
      <c r="W847" s="62">
        <f>$I847+$J847+$L847+$M847+$N847+$O847+$P847+$Q847+$R847+IF(ISBLANK($E847),0,$F847*(1-VLOOKUP($E847,'INFO_Materials recyclability'!$I$6:$M$14,3,0)))</f>
        <v>0</v>
      </c>
      <c r="X847" s="62">
        <f>$G847+$H847+$I847+IF(ISBLANK($E847),0,$F847*VLOOKUP($E847,'INFO_Materials recyclability'!$I$6:$M$14,4,0))</f>
        <v>0</v>
      </c>
      <c r="Y847" s="62">
        <f>$J847+$K847+$L847+$M847+$N847+$O847+$P847+$Q847+$R847+IF(ISBLANK($E847),0,$F847*(1-VLOOKUP($E847,'INFO_Materials recyclability'!$I$6:$M$14,4,0)))</f>
        <v>0</v>
      </c>
      <c r="Z847" s="62">
        <f>$G847+$H847+$I847+$J847+IF(ISBLANK($E847),0,$F847*VLOOKUP($E847,'INFO_Materials recyclability'!$I$6:$M$14,5,0))</f>
        <v>0</v>
      </c>
      <c r="AA847" s="62">
        <f>$K847+$L847+$M847+$N847+$O847+$P847+$Q847+$R847+IF(ISBLANK($E847),0,$F847*(1-VLOOKUP($E847,'INFO_Materials recyclability'!$I$6:$M$14,5,0)))</f>
        <v>0</v>
      </c>
    </row>
    <row r="848" spans="2:27" x14ac:dyDescent="0.35">
      <c r="B848" s="5"/>
      <c r="C848" s="5"/>
      <c r="D848" s="26"/>
      <c r="E848" s="51"/>
      <c r="F848" s="53"/>
      <c r="G848" s="49"/>
      <c r="H848" s="49"/>
      <c r="I848" s="49"/>
      <c r="J848" s="49"/>
      <c r="K848" s="49"/>
      <c r="L848" s="49"/>
      <c r="M848" s="49"/>
      <c r="N848" s="49"/>
      <c r="O848" s="49"/>
      <c r="P848" s="56"/>
      <c r="Q848" s="70"/>
      <c r="R848" s="61"/>
      <c r="T848" s="62">
        <f>$G848+$H848+$L848+IF(ISBLANK($E848),0,$F848*VLOOKUP($E848,'INFO_Materials recyclability'!$I$6:$M$14,2,0))</f>
        <v>0</v>
      </c>
      <c r="U848" s="62">
        <f>$I848+$J848+$K848+$M848+$N848+$O848+$P848+$Q848+$R848+IF(ISBLANK($E848),0,$F848*(1-VLOOKUP($E848,'INFO_Materials recyclability'!$I$6:$M$14,2,0)))</f>
        <v>0</v>
      </c>
      <c r="V848" s="62">
        <f>$G848+$H848+$K848+IF(ISBLANK($E848),0,$F848*VLOOKUP($E848,'INFO_Materials recyclability'!$I$6:$M$14,3,0))</f>
        <v>0</v>
      </c>
      <c r="W848" s="62">
        <f>$I848+$J848+$L848+$M848+$N848+$O848+$P848+$Q848+$R848+IF(ISBLANK($E848),0,$F848*(1-VLOOKUP($E848,'INFO_Materials recyclability'!$I$6:$M$14,3,0)))</f>
        <v>0</v>
      </c>
      <c r="X848" s="62">
        <f>$G848+$H848+$I848+IF(ISBLANK($E848),0,$F848*VLOOKUP($E848,'INFO_Materials recyclability'!$I$6:$M$14,4,0))</f>
        <v>0</v>
      </c>
      <c r="Y848" s="62">
        <f>$J848+$K848+$L848+$M848+$N848+$O848+$P848+$Q848+$R848+IF(ISBLANK($E848),0,$F848*(1-VLOOKUP($E848,'INFO_Materials recyclability'!$I$6:$M$14,4,0)))</f>
        <v>0</v>
      </c>
      <c r="Z848" s="62">
        <f>$G848+$H848+$I848+$J848+IF(ISBLANK($E848),0,$F848*VLOOKUP($E848,'INFO_Materials recyclability'!$I$6:$M$14,5,0))</f>
        <v>0</v>
      </c>
      <c r="AA848" s="62">
        <f>$K848+$L848+$M848+$N848+$O848+$P848+$Q848+$R848+IF(ISBLANK($E848),0,$F848*(1-VLOOKUP($E848,'INFO_Materials recyclability'!$I$6:$M$14,5,0)))</f>
        <v>0</v>
      </c>
    </row>
    <row r="849" spans="2:27" x14ac:dyDescent="0.35">
      <c r="B849" s="5"/>
      <c r="C849" s="5"/>
      <c r="D849" s="26"/>
      <c r="E849" s="51"/>
      <c r="F849" s="53"/>
      <c r="G849" s="49"/>
      <c r="H849" s="49"/>
      <c r="I849" s="49"/>
      <c r="J849" s="49"/>
      <c r="K849" s="49"/>
      <c r="L849" s="49"/>
      <c r="M849" s="49"/>
      <c r="N849" s="49"/>
      <c r="O849" s="49"/>
      <c r="P849" s="56"/>
      <c r="Q849" s="70"/>
      <c r="R849" s="61"/>
      <c r="T849" s="62">
        <f>$G849+$H849+$L849+IF(ISBLANK($E849),0,$F849*VLOOKUP($E849,'INFO_Materials recyclability'!$I$6:$M$14,2,0))</f>
        <v>0</v>
      </c>
      <c r="U849" s="62">
        <f>$I849+$J849+$K849+$M849+$N849+$O849+$P849+$Q849+$R849+IF(ISBLANK($E849),0,$F849*(1-VLOOKUP($E849,'INFO_Materials recyclability'!$I$6:$M$14,2,0)))</f>
        <v>0</v>
      </c>
      <c r="V849" s="62">
        <f>$G849+$H849+$K849+IF(ISBLANK($E849),0,$F849*VLOOKUP($E849,'INFO_Materials recyclability'!$I$6:$M$14,3,0))</f>
        <v>0</v>
      </c>
      <c r="W849" s="62">
        <f>$I849+$J849+$L849+$M849+$N849+$O849+$P849+$Q849+$R849+IF(ISBLANK($E849),0,$F849*(1-VLOOKUP($E849,'INFO_Materials recyclability'!$I$6:$M$14,3,0)))</f>
        <v>0</v>
      </c>
      <c r="X849" s="62">
        <f>$G849+$H849+$I849+IF(ISBLANK($E849),0,$F849*VLOOKUP($E849,'INFO_Materials recyclability'!$I$6:$M$14,4,0))</f>
        <v>0</v>
      </c>
      <c r="Y849" s="62">
        <f>$J849+$K849+$L849+$M849+$N849+$O849+$P849+$Q849+$R849+IF(ISBLANK($E849),0,$F849*(1-VLOOKUP($E849,'INFO_Materials recyclability'!$I$6:$M$14,4,0)))</f>
        <v>0</v>
      </c>
      <c r="Z849" s="62">
        <f>$G849+$H849+$I849+$J849+IF(ISBLANK($E849),0,$F849*VLOOKUP($E849,'INFO_Materials recyclability'!$I$6:$M$14,5,0))</f>
        <v>0</v>
      </c>
      <c r="AA849" s="62">
        <f>$K849+$L849+$M849+$N849+$O849+$P849+$Q849+$R849+IF(ISBLANK($E849),0,$F849*(1-VLOOKUP($E849,'INFO_Materials recyclability'!$I$6:$M$14,5,0)))</f>
        <v>0</v>
      </c>
    </row>
    <row r="850" spans="2:27" x14ac:dyDescent="0.35">
      <c r="B850" s="5"/>
      <c r="C850" s="5"/>
      <c r="D850" s="26"/>
      <c r="E850" s="51"/>
      <c r="F850" s="53"/>
      <c r="G850" s="49"/>
      <c r="H850" s="49"/>
      <c r="I850" s="49"/>
      <c r="J850" s="49"/>
      <c r="K850" s="49"/>
      <c r="L850" s="49"/>
      <c r="M850" s="49"/>
      <c r="N850" s="49"/>
      <c r="O850" s="49"/>
      <c r="P850" s="56"/>
      <c r="Q850" s="70"/>
      <c r="R850" s="61"/>
      <c r="T850" s="62">
        <f>$G850+$H850+$L850+IF(ISBLANK($E850),0,$F850*VLOOKUP($E850,'INFO_Materials recyclability'!$I$6:$M$14,2,0))</f>
        <v>0</v>
      </c>
      <c r="U850" s="62">
        <f>$I850+$J850+$K850+$M850+$N850+$O850+$P850+$Q850+$R850+IF(ISBLANK($E850),0,$F850*(1-VLOOKUP($E850,'INFO_Materials recyclability'!$I$6:$M$14,2,0)))</f>
        <v>0</v>
      </c>
      <c r="V850" s="62">
        <f>$G850+$H850+$K850+IF(ISBLANK($E850),0,$F850*VLOOKUP($E850,'INFO_Materials recyclability'!$I$6:$M$14,3,0))</f>
        <v>0</v>
      </c>
      <c r="W850" s="62">
        <f>$I850+$J850+$L850+$M850+$N850+$O850+$P850+$Q850+$R850+IF(ISBLANK($E850),0,$F850*(1-VLOOKUP($E850,'INFO_Materials recyclability'!$I$6:$M$14,3,0)))</f>
        <v>0</v>
      </c>
      <c r="X850" s="62">
        <f>$G850+$H850+$I850+IF(ISBLANK($E850),0,$F850*VLOOKUP($E850,'INFO_Materials recyclability'!$I$6:$M$14,4,0))</f>
        <v>0</v>
      </c>
      <c r="Y850" s="62">
        <f>$J850+$K850+$L850+$M850+$N850+$O850+$P850+$Q850+$R850+IF(ISBLANK($E850),0,$F850*(1-VLOOKUP($E850,'INFO_Materials recyclability'!$I$6:$M$14,4,0)))</f>
        <v>0</v>
      </c>
      <c r="Z850" s="62">
        <f>$G850+$H850+$I850+$J850+IF(ISBLANK($E850),0,$F850*VLOOKUP($E850,'INFO_Materials recyclability'!$I$6:$M$14,5,0))</f>
        <v>0</v>
      </c>
      <c r="AA850" s="62">
        <f>$K850+$L850+$M850+$N850+$O850+$P850+$Q850+$R850+IF(ISBLANK($E850),0,$F850*(1-VLOOKUP($E850,'INFO_Materials recyclability'!$I$6:$M$14,5,0)))</f>
        <v>0</v>
      </c>
    </row>
    <row r="851" spans="2:27" x14ac:dyDescent="0.35">
      <c r="B851" s="5"/>
      <c r="C851" s="5"/>
      <c r="D851" s="26"/>
      <c r="E851" s="51"/>
      <c r="F851" s="53"/>
      <c r="G851" s="49"/>
      <c r="H851" s="49"/>
      <c r="I851" s="49"/>
      <c r="J851" s="49"/>
      <c r="K851" s="49"/>
      <c r="L851" s="49"/>
      <c r="M851" s="49"/>
      <c r="N851" s="49"/>
      <c r="O851" s="49"/>
      <c r="P851" s="56"/>
      <c r="Q851" s="70"/>
      <c r="R851" s="61"/>
      <c r="T851" s="62">
        <f>$G851+$H851+$L851+IF(ISBLANK($E851),0,$F851*VLOOKUP($E851,'INFO_Materials recyclability'!$I$6:$M$14,2,0))</f>
        <v>0</v>
      </c>
      <c r="U851" s="62">
        <f>$I851+$J851+$K851+$M851+$N851+$O851+$P851+$Q851+$R851+IF(ISBLANK($E851),0,$F851*(1-VLOOKUP($E851,'INFO_Materials recyclability'!$I$6:$M$14,2,0)))</f>
        <v>0</v>
      </c>
      <c r="V851" s="62">
        <f>$G851+$H851+$K851+IF(ISBLANK($E851),0,$F851*VLOOKUP($E851,'INFO_Materials recyclability'!$I$6:$M$14,3,0))</f>
        <v>0</v>
      </c>
      <c r="W851" s="62">
        <f>$I851+$J851+$L851+$M851+$N851+$O851+$P851+$Q851+$R851+IF(ISBLANK($E851),0,$F851*(1-VLOOKUP($E851,'INFO_Materials recyclability'!$I$6:$M$14,3,0)))</f>
        <v>0</v>
      </c>
      <c r="X851" s="62">
        <f>$G851+$H851+$I851+IF(ISBLANK($E851),0,$F851*VLOOKUP($E851,'INFO_Materials recyclability'!$I$6:$M$14,4,0))</f>
        <v>0</v>
      </c>
      <c r="Y851" s="62">
        <f>$J851+$K851+$L851+$M851+$N851+$O851+$P851+$Q851+$R851+IF(ISBLANK($E851),0,$F851*(1-VLOOKUP($E851,'INFO_Materials recyclability'!$I$6:$M$14,4,0)))</f>
        <v>0</v>
      </c>
      <c r="Z851" s="62">
        <f>$G851+$H851+$I851+$J851+IF(ISBLANK($E851),0,$F851*VLOOKUP($E851,'INFO_Materials recyclability'!$I$6:$M$14,5,0))</f>
        <v>0</v>
      </c>
      <c r="AA851" s="62">
        <f>$K851+$L851+$M851+$N851+$O851+$P851+$Q851+$R851+IF(ISBLANK($E851),0,$F851*(1-VLOOKUP($E851,'INFO_Materials recyclability'!$I$6:$M$14,5,0)))</f>
        <v>0</v>
      </c>
    </row>
    <row r="852" spans="2:27" x14ac:dyDescent="0.35">
      <c r="B852" s="5"/>
      <c r="C852" s="5"/>
      <c r="D852" s="26"/>
      <c r="E852" s="51"/>
      <c r="F852" s="53"/>
      <c r="G852" s="49"/>
      <c r="H852" s="49"/>
      <c r="I852" s="49"/>
      <c r="J852" s="49"/>
      <c r="K852" s="49"/>
      <c r="L852" s="49"/>
      <c r="M852" s="49"/>
      <c r="N852" s="49"/>
      <c r="O852" s="49"/>
      <c r="P852" s="56"/>
      <c r="Q852" s="70"/>
      <c r="R852" s="61"/>
      <c r="T852" s="62">
        <f>$G852+$H852+$L852+IF(ISBLANK($E852),0,$F852*VLOOKUP($E852,'INFO_Materials recyclability'!$I$6:$M$14,2,0))</f>
        <v>0</v>
      </c>
      <c r="U852" s="62">
        <f>$I852+$J852+$K852+$M852+$N852+$O852+$P852+$Q852+$R852+IF(ISBLANK($E852),0,$F852*(1-VLOOKUP($E852,'INFO_Materials recyclability'!$I$6:$M$14,2,0)))</f>
        <v>0</v>
      </c>
      <c r="V852" s="62">
        <f>$G852+$H852+$K852+IF(ISBLANK($E852),0,$F852*VLOOKUP($E852,'INFO_Materials recyclability'!$I$6:$M$14,3,0))</f>
        <v>0</v>
      </c>
      <c r="W852" s="62">
        <f>$I852+$J852+$L852+$M852+$N852+$O852+$P852+$Q852+$R852+IF(ISBLANK($E852),0,$F852*(1-VLOOKUP($E852,'INFO_Materials recyclability'!$I$6:$M$14,3,0)))</f>
        <v>0</v>
      </c>
      <c r="X852" s="62">
        <f>$G852+$H852+$I852+IF(ISBLANK($E852),0,$F852*VLOOKUP($E852,'INFO_Materials recyclability'!$I$6:$M$14,4,0))</f>
        <v>0</v>
      </c>
      <c r="Y852" s="62">
        <f>$J852+$K852+$L852+$M852+$N852+$O852+$P852+$Q852+$R852+IF(ISBLANK($E852),0,$F852*(1-VLOOKUP($E852,'INFO_Materials recyclability'!$I$6:$M$14,4,0)))</f>
        <v>0</v>
      </c>
      <c r="Z852" s="62">
        <f>$G852+$H852+$I852+$J852+IF(ISBLANK($E852),0,$F852*VLOOKUP($E852,'INFO_Materials recyclability'!$I$6:$M$14,5,0))</f>
        <v>0</v>
      </c>
      <c r="AA852" s="62">
        <f>$K852+$L852+$M852+$N852+$O852+$P852+$Q852+$R852+IF(ISBLANK($E852),0,$F852*(1-VLOOKUP($E852,'INFO_Materials recyclability'!$I$6:$M$14,5,0)))</f>
        <v>0</v>
      </c>
    </row>
    <row r="853" spans="2:27" x14ac:dyDescent="0.35">
      <c r="B853" s="5"/>
      <c r="C853" s="5"/>
      <c r="D853" s="26"/>
      <c r="E853" s="51"/>
      <c r="F853" s="53"/>
      <c r="G853" s="49"/>
      <c r="H853" s="49"/>
      <c r="I853" s="49"/>
      <c r="J853" s="49"/>
      <c r="K853" s="49"/>
      <c r="L853" s="49"/>
      <c r="M853" s="49"/>
      <c r="N853" s="49"/>
      <c r="O853" s="49"/>
      <c r="P853" s="56"/>
      <c r="Q853" s="70"/>
      <c r="R853" s="61"/>
      <c r="T853" s="62">
        <f>$G853+$H853+$L853+IF(ISBLANK($E853),0,$F853*VLOOKUP($E853,'INFO_Materials recyclability'!$I$6:$M$14,2,0))</f>
        <v>0</v>
      </c>
      <c r="U853" s="62">
        <f>$I853+$J853+$K853+$M853+$N853+$O853+$P853+$Q853+$R853+IF(ISBLANK($E853),0,$F853*(1-VLOOKUP($E853,'INFO_Materials recyclability'!$I$6:$M$14,2,0)))</f>
        <v>0</v>
      </c>
      <c r="V853" s="62">
        <f>$G853+$H853+$K853+IF(ISBLANK($E853),0,$F853*VLOOKUP($E853,'INFO_Materials recyclability'!$I$6:$M$14,3,0))</f>
        <v>0</v>
      </c>
      <c r="W853" s="62">
        <f>$I853+$J853+$L853+$M853+$N853+$O853+$P853+$Q853+$R853+IF(ISBLANK($E853),0,$F853*(1-VLOOKUP($E853,'INFO_Materials recyclability'!$I$6:$M$14,3,0)))</f>
        <v>0</v>
      </c>
      <c r="X853" s="62">
        <f>$G853+$H853+$I853+IF(ISBLANK($E853),0,$F853*VLOOKUP($E853,'INFO_Materials recyclability'!$I$6:$M$14,4,0))</f>
        <v>0</v>
      </c>
      <c r="Y853" s="62">
        <f>$J853+$K853+$L853+$M853+$N853+$O853+$P853+$Q853+$R853+IF(ISBLANK($E853),0,$F853*(1-VLOOKUP($E853,'INFO_Materials recyclability'!$I$6:$M$14,4,0)))</f>
        <v>0</v>
      </c>
      <c r="Z853" s="62">
        <f>$G853+$H853+$I853+$J853+IF(ISBLANK($E853),0,$F853*VLOOKUP($E853,'INFO_Materials recyclability'!$I$6:$M$14,5,0))</f>
        <v>0</v>
      </c>
      <c r="AA853" s="62">
        <f>$K853+$L853+$M853+$N853+$O853+$P853+$Q853+$R853+IF(ISBLANK($E853),0,$F853*(1-VLOOKUP($E853,'INFO_Materials recyclability'!$I$6:$M$14,5,0)))</f>
        <v>0</v>
      </c>
    </row>
    <row r="854" spans="2:27" x14ac:dyDescent="0.35">
      <c r="B854" s="5"/>
      <c r="C854" s="5"/>
      <c r="D854" s="26"/>
      <c r="E854" s="51"/>
      <c r="F854" s="53"/>
      <c r="G854" s="49"/>
      <c r="H854" s="49"/>
      <c r="I854" s="49"/>
      <c r="J854" s="49"/>
      <c r="K854" s="49"/>
      <c r="L854" s="49"/>
      <c r="M854" s="49"/>
      <c r="N854" s="49"/>
      <c r="O854" s="49"/>
      <c r="P854" s="56"/>
      <c r="Q854" s="70"/>
      <c r="R854" s="61"/>
      <c r="T854" s="62">
        <f>$G854+$H854+$L854+IF(ISBLANK($E854),0,$F854*VLOOKUP($E854,'INFO_Materials recyclability'!$I$6:$M$14,2,0))</f>
        <v>0</v>
      </c>
      <c r="U854" s="62">
        <f>$I854+$J854+$K854+$M854+$N854+$O854+$P854+$Q854+$R854+IF(ISBLANK($E854),0,$F854*(1-VLOOKUP($E854,'INFO_Materials recyclability'!$I$6:$M$14,2,0)))</f>
        <v>0</v>
      </c>
      <c r="V854" s="62">
        <f>$G854+$H854+$K854+IF(ISBLANK($E854),0,$F854*VLOOKUP($E854,'INFO_Materials recyclability'!$I$6:$M$14,3,0))</f>
        <v>0</v>
      </c>
      <c r="W854" s="62">
        <f>$I854+$J854+$L854+$M854+$N854+$O854+$P854+$Q854+$R854+IF(ISBLANK($E854),0,$F854*(1-VLOOKUP($E854,'INFO_Materials recyclability'!$I$6:$M$14,3,0)))</f>
        <v>0</v>
      </c>
      <c r="X854" s="62">
        <f>$G854+$H854+$I854+IF(ISBLANK($E854),0,$F854*VLOOKUP($E854,'INFO_Materials recyclability'!$I$6:$M$14,4,0))</f>
        <v>0</v>
      </c>
      <c r="Y854" s="62">
        <f>$J854+$K854+$L854+$M854+$N854+$O854+$P854+$Q854+$R854+IF(ISBLANK($E854),0,$F854*(1-VLOOKUP($E854,'INFO_Materials recyclability'!$I$6:$M$14,4,0)))</f>
        <v>0</v>
      </c>
      <c r="Z854" s="62">
        <f>$G854+$H854+$I854+$J854+IF(ISBLANK($E854),0,$F854*VLOOKUP($E854,'INFO_Materials recyclability'!$I$6:$M$14,5,0))</f>
        <v>0</v>
      </c>
      <c r="AA854" s="62">
        <f>$K854+$L854+$M854+$N854+$O854+$P854+$Q854+$R854+IF(ISBLANK($E854),0,$F854*(1-VLOOKUP($E854,'INFO_Materials recyclability'!$I$6:$M$14,5,0)))</f>
        <v>0</v>
      </c>
    </row>
    <row r="855" spans="2:27" x14ac:dyDescent="0.35">
      <c r="B855" s="5"/>
      <c r="C855" s="5"/>
      <c r="D855" s="26"/>
      <c r="E855" s="51"/>
      <c r="F855" s="53"/>
      <c r="G855" s="49"/>
      <c r="H855" s="49"/>
      <c r="I855" s="49"/>
      <c r="J855" s="49"/>
      <c r="K855" s="49"/>
      <c r="L855" s="49"/>
      <c r="M855" s="49"/>
      <c r="N855" s="49"/>
      <c r="O855" s="49"/>
      <c r="P855" s="56"/>
      <c r="Q855" s="70"/>
      <c r="R855" s="61"/>
      <c r="T855" s="62">
        <f>$G855+$H855+$L855+IF(ISBLANK($E855),0,$F855*VLOOKUP($E855,'INFO_Materials recyclability'!$I$6:$M$14,2,0))</f>
        <v>0</v>
      </c>
      <c r="U855" s="62">
        <f>$I855+$J855+$K855+$M855+$N855+$O855+$P855+$Q855+$R855+IF(ISBLANK($E855),0,$F855*(1-VLOOKUP($E855,'INFO_Materials recyclability'!$I$6:$M$14,2,0)))</f>
        <v>0</v>
      </c>
      <c r="V855" s="62">
        <f>$G855+$H855+$K855+IF(ISBLANK($E855),0,$F855*VLOOKUP($E855,'INFO_Materials recyclability'!$I$6:$M$14,3,0))</f>
        <v>0</v>
      </c>
      <c r="W855" s="62">
        <f>$I855+$J855+$L855+$M855+$N855+$O855+$P855+$Q855+$R855+IF(ISBLANK($E855),0,$F855*(1-VLOOKUP($E855,'INFO_Materials recyclability'!$I$6:$M$14,3,0)))</f>
        <v>0</v>
      </c>
      <c r="X855" s="62">
        <f>$G855+$H855+$I855+IF(ISBLANK($E855),0,$F855*VLOOKUP($E855,'INFO_Materials recyclability'!$I$6:$M$14,4,0))</f>
        <v>0</v>
      </c>
      <c r="Y855" s="62">
        <f>$J855+$K855+$L855+$M855+$N855+$O855+$P855+$Q855+$R855+IF(ISBLANK($E855),0,$F855*(1-VLOOKUP($E855,'INFO_Materials recyclability'!$I$6:$M$14,4,0)))</f>
        <v>0</v>
      </c>
      <c r="Z855" s="62">
        <f>$G855+$H855+$I855+$J855+IF(ISBLANK($E855),0,$F855*VLOOKUP($E855,'INFO_Materials recyclability'!$I$6:$M$14,5,0))</f>
        <v>0</v>
      </c>
      <c r="AA855" s="62">
        <f>$K855+$L855+$M855+$N855+$O855+$P855+$Q855+$R855+IF(ISBLANK($E855),0,$F855*(1-VLOOKUP($E855,'INFO_Materials recyclability'!$I$6:$M$14,5,0)))</f>
        <v>0</v>
      </c>
    </row>
    <row r="856" spans="2:27" x14ac:dyDescent="0.35">
      <c r="B856" s="5"/>
      <c r="C856" s="5"/>
      <c r="D856" s="26"/>
      <c r="E856" s="51"/>
      <c r="F856" s="53"/>
      <c r="G856" s="49"/>
      <c r="H856" s="49"/>
      <c r="I856" s="49"/>
      <c r="J856" s="49"/>
      <c r="K856" s="49"/>
      <c r="L856" s="49"/>
      <c r="M856" s="49"/>
      <c r="N856" s="49"/>
      <c r="O856" s="49"/>
      <c r="P856" s="56"/>
      <c r="Q856" s="70"/>
      <c r="R856" s="61"/>
      <c r="T856" s="62">
        <f>$G856+$H856+$L856+IF(ISBLANK($E856),0,$F856*VLOOKUP($E856,'INFO_Materials recyclability'!$I$6:$M$14,2,0))</f>
        <v>0</v>
      </c>
      <c r="U856" s="62">
        <f>$I856+$J856+$K856+$M856+$N856+$O856+$P856+$Q856+$R856+IF(ISBLANK($E856),0,$F856*(1-VLOOKUP($E856,'INFO_Materials recyclability'!$I$6:$M$14,2,0)))</f>
        <v>0</v>
      </c>
      <c r="V856" s="62">
        <f>$G856+$H856+$K856+IF(ISBLANK($E856),0,$F856*VLOOKUP($E856,'INFO_Materials recyclability'!$I$6:$M$14,3,0))</f>
        <v>0</v>
      </c>
      <c r="W856" s="62">
        <f>$I856+$J856+$L856+$M856+$N856+$O856+$P856+$Q856+$R856+IF(ISBLANK($E856),0,$F856*(1-VLOOKUP($E856,'INFO_Materials recyclability'!$I$6:$M$14,3,0)))</f>
        <v>0</v>
      </c>
      <c r="X856" s="62">
        <f>$G856+$H856+$I856+IF(ISBLANK($E856),0,$F856*VLOOKUP($E856,'INFO_Materials recyclability'!$I$6:$M$14,4,0))</f>
        <v>0</v>
      </c>
      <c r="Y856" s="62">
        <f>$J856+$K856+$L856+$M856+$N856+$O856+$P856+$Q856+$R856+IF(ISBLANK($E856),0,$F856*(1-VLOOKUP($E856,'INFO_Materials recyclability'!$I$6:$M$14,4,0)))</f>
        <v>0</v>
      </c>
      <c r="Z856" s="62">
        <f>$G856+$H856+$I856+$J856+IF(ISBLANK($E856),0,$F856*VLOOKUP($E856,'INFO_Materials recyclability'!$I$6:$M$14,5,0))</f>
        <v>0</v>
      </c>
      <c r="AA856" s="62">
        <f>$K856+$L856+$M856+$N856+$O856+$P856+$Q856+$R856+IF(ISBLANK($E856),0,$F856*(1-VLOOKUP($E856,'INFO_Materials recyclability'!$I$6:$M$14,5,0)))</f>
        <v>0</v>
      </c>
    </row>
    <row r="857" spans="2:27" x14ac:dyDescent="0.35">
      <c r="B857" s="5"/>
      <c r="C857" s="5"/>
      <c r="D857" s="26"/>
      <c r="E857" s="51"/>
      <c r="F857" s="53"/>
      <c r="G857" s="49"/>
      <c r="H857" s="49"/>
      <c r="I857" s="49"/>
      <c r="J857" s="49"/>
      <c r="K857" s="49"/>
      <c r="L857" s="49"/>
      <c r="M857" s="49"/>
      <c r="N857" s="49"/>
      <c r="O857" s="49"/>
      <c r="P857" s="56"/>
      <c r="Q857" s="70"/>
      <c r="R857" s="61"/>
      <c r="T857" s="62">
        <f>$G857+$H857+$L857+IF(ISBLANK($E857),0,$F857*VLOOKUP($E857,'INFO_Materials recyclability'!$I$6:$M$14,2,0))</f>
        <v>0</v>
      </c>
      <c r="U857" s="62">
        <f>$I857+$J857+$K857+$M857+$N857+$O857+$P857+$Q857+$R857+IF(ISBLANK($E857),0,$F857*(1-VLOOKUP($E857,'INFO_Materials recyclability'!$I$6:$M$14,2,0)))</f>
        <v>0</v>
      </c>
      <c r="V857" s="62">
        <f>$G857+$H857+$K857+IF(ISBLANK($E857),0,$F857*VLOOKUP($E857,'INFO_Materials recyclability'!$I$6:$M$14,3,0))</f>
        <v>0</v>
      </c>
      <c r="W857" s="62">
        <f>$I857+$J857+$L857+$M857+$N857+$O857+$P857+$Q857+$R857+IF(ISBLANK($E857),0,$F857*(1-VLOOKUP($E857,'INFO_Materials recyclability'!$I$6:$M$14,3,0)))</f>
        <v>0</v>
      </c>
      <c r="X857" s="62">
        <f>$G857+$H857+$I857+IF(ISBLANK($E857),0,$F857*VLOOKUP($E857,'INFO_Materials recyclability'!$I$6:$M$14,4,0))</f>
        <v>0</v>
      </c>
      <c r="Y857" s="62">
        <f>$J857+$K857+$L857+$M857+$N857+$O857+$P857+$Q857+$R857+IF(ISBLANK($E857),0,$F857*(1-VLOOKUP($E857,'INFO_Materials recyclability'!$I$6:$M$14,4,0)))</f>
        <v>0</v>
      </c>
      <c r="Z857" s="62">
        <f>$G857+$H857+$I857+$J857+IF(ISBLANK($E857),0,$F857*VLOOKUP($E857,'INFO_Materials recyclability'!$I$6:$M$14,5,0))</f>
        <v>0</v>
      </c>
      <c r="AA857" s="62">
        <f>$K857+$L857+$M857+$N857+$O857+$P857+$Q857+$R857+IF(ISBLANK($E857),0,$F857*(1-VLOOKUP($E857,'INFO_Materials recyclability'!$I$6:$M$14,5,0)))</f>
        <v>0</v>
      </c>
    </row>
    <row r="858" spans="2:27" x14ac:dyDescent="0.35">
      <c r="B858" s="5"/>
      <c r="C858" s="5"/>
      <c r="D858" s="26"/>
      <c r="E858" s="51"/>
      <c r="F858" s="53"/>
      <c r="G858" s="49"/>
      <c r="H858" s="49"/>
      <c r="I858" s="49"/>
      <c r="J858" s="49"/>
      <c r="K858" s="49"/>
      <c r="L858" s="49"/>
      <c r="M858" s="49"/>
      <c r="N858" s="49"/>
      <c r="O858" s="49"/>
      <c r="P858" s="56"/>
      <c r="Q858" s="70"/>
      <c r="R858" s="61"/>
      <c r="T858" s="62">
        <f>$G858+$H858+$L858+IF(ISBLANK($E858),0,$F858*VLOOKUP($E858,'INFO_Materials recyclability'!$I$6:$M$14,2,0))</f>
        <v>0</v>
      </c>
      <c r="U858" s="62">
        <f>$I858+$J858+$K858+$M858+$N858+$O858+$P858+$Q858+$R858+IF(ISBLANK($E858),0,$F858*(1-VLOOKUP($E858,'INFO_Materials recyclability'!$I$6:$M$14,2,0)))</f>
        <v>0</v>
      </c>
      <c r="V858" s="62">
        <f>$G858+$H858+$K858+IF(ISBLANK($E858),0,$F858*VLOOKUP($E858,'INFO_Materials recyclability'!$I$6:$M$14,3,0))</f>
        <v>0</v>
      </c>
      <c r="W858" s="62">
        <f>$I858+$J858+$L858+$M858+$N858+$O858+$P858+$Q858+$R858+IF(ISBLANK($E858),0,$F858*(1-VLOOKUP($E858,'INFO_Materials recyclability'!$I$6:$M$14,3,0)))</f>
        <v>0</v>
      </c>
      <c r="X858" s="62">
        <f>$G858+$H858+$I858+IF(ISBLANK($E858),0,$F858*VLOOKUP($E858,'INFO_Materials recyclability'!$I$6:$M$14,4,0))</f>
        <v>0</v>
      </c>
      <c r="Y858" s="62">
        <f>$J858+$K858+$L858+$M858+$N858+$O858+$P858+$Q858+$R858+IF(ISBLANK($E858),0,$F858*(1-VLOOKUP($E858,'INFO_Materials recyclability'!$I$6:$M$14,4,0)))</f>
        <v>0</v>
      </c>
      <c r="Z858" s="62">
        <f>$G858+$H858+$I858+$J858+IF(ISBLANK($E858),0,$F858*VLOOKUP($E858,'INFO_Materials recyclability'!$I$6:$M$14,5,0))</f>
        <v>0</v>
      </c>
      <c r="AA858" s="62">
        <f>$K858+$L858+$M858+$N858+$O858+$P858+$Q858+$R858+IF(ISBLANK($E858),0,$F858*(1-VLOOKUP($E858,'INFO_Materials recyclability'!$I$6:$M$14,5,0)))</f>
        <v>0</v>
      </c>
    </row>
    <row r="859" spans="2:27" x14ac:dyDescent="0.35">
      <c r="B859" s="5"/>
      <c r="C859" s="5"/>
      <c r="D859" s="26"/>
      <c r="E859" s="51"/>
      <c r="F859" s="53"/>
      <c r="G859" s="49"/>
      <c r="H859" s="49"/>
      <c r="I859" s="49"/>
      <c r="J859" s="49"/>
      <c r="K859" s="49"/>
      <c r="L859" s="49"/>
      <c r="M859" s="49"/>
      <c r="N859" s="49"/>
      <c r="O859" s="49"/>
      <c r="P859" s="56"/>
      <c r="Q859" s="70"/>
      <c r="R859" s="61"/>
      <c r="T859" s="62">
        <f>$G859+$H859+$L859+IF(ISBLANK($E859),0,$F859*VLOOKUP($E859,'INFO_Materials recyclability'!$I$6:$M$14,2,0))</f>
        <v>0</v>
      </c>
      <c r="U859" s="62">
        <f>$I859+$J859+$K859+$M859+$N859+$O859+$P859+$Q859+$R859+IF(ISBLANK($E859),0,$F859*(1-VLOOKUP($E859,'INFO_Materials recyclability'!$I$6:$M$14,2,0)))</f>
        <v>0</v>
      </c>
      <c r="V859" s="62">
        <f>$G859+$H859+$K859+IF(ISBLANK($E859),0,$F859*VLOOKUP($E859,'INFO_Materials recyclability'!$I$6:$M$14,3,0))</f>
        <v>0</v>
      </c>
      <c r="W859" s="62">
        <f>$I859+$J859+$L859+$M859+$N859+$O859+$P859+$Q859+$R859+IF(ISBLANK($E859),0,$F859*(1-VLOOKUP($E859,'INFO_Materials recyclability'!$I$6:$M$14,3,0)))</f>
        <v>0</v>
      </c>
      <c r="X859" s="62">
        <f>$G859+$H859+$I859+IF(ISBLANK($E859),0,$F859*VLOOKUP($E859,'INFO_Materials recyclability'!$I$6:$M$14,4,0))</f>
        <v>0</v>
      </c>
      <c r="Y859" s="62">
        <f>$J859+$K859+$L859+$M859+$N859+$O859+$P859+$Q859+$R859+IF(ISBLANK($E859),0,$F859*(1-VLOOKUP($E859,'INFO_Materials recyclability'!$I$6:$M$14,4,0)))</f>
        <v>0</v>
      </c>
      <c r="Z859" s="62">
        <f>$G859+$H859+$I859+$J859+IF(ISBLANK($E859),0,$F859*VLOOKUP($E859,'INFO_Materials recyclability'!$I$6:$M$14,5,0))</f>
        <v>0</v>
      </c>
      <c r="AA859" s="62">
        <f>$K859+$L859+$M859+$N859+$O859+$P859+$Q859+$R859+IF(ISBLANK($E859),0,$F859*(1-VLOOKUP($E859,'INFO_Materials recyclability'!$I$6:$M$14,5,0)))</f>
        <v>0</v>
      </c>
    </row>
    <row r="860" spans="2:27" x14ac:dyDescent="0.35">
      <c r="B860" s="5"/>
      <c r="C860" s="5"/>
      <c r="D860" s="26"/>
      <c r="E860" s="51"/>
      <c r="F860" s="53"/>
      <c r="G860" s="49"/>
      <c r="H860" s="49"/>
      <c r="I860" s="49"/>
      <c r="J860" s="49"/>
      <c r="K860" s="49"/>
      <c r="L860" s="49"/>
      <c r="M860" s="49"/>
      <c r="N860" s="49"/>
      <c r="O860" s="49"/>
      <c r="P860" s="56"/>
      <c r="Q860" s="70"/>
      <c r="R860" s="61"/>
      <c r="T860" s="62">
        <f>$G860+$H860+$L860+IF(ISBLANK($E860),0,$F860*VLOOKUP($E860,'INFO_Materials recyclability'!$I$6:$M$14,2,0))</f>
        <v>0</v>
      </c>
      <c r="U860" s="62">
        <f>$I860+$J860+$K860+$M860+$N860+$O860+$P860+$Q860+$R860+IF(ISBLANK($E860),0,$F860*(1-VLOOKUP($E860,'INFO_Materials recyclability'!$I$6:$M$14,2,0)))</f>
        <v>0</v>
      </c>
      <c r="V860" s="62">
        <f>$G860+$H860+$K860+IF(ISBLANK($E860),0,$F860*VLOOKUP($E860,'INFO_Materials recyclability'!$I$6:$M$14,3,0))</f>
        <v>0</v>
      </c>
      <c r="W860" s="62">
        <f>$I860+$J860+$L860+$M860+$N860+$O860+$P860+$Q860+$R860+IF(ISBLANK($E860),0,$F860*(1-VLOOKUP($E860,'INFO_Materials recyclability'!$I$6:$M$14,3,0)))</f>
        <v>0</v>
      </c>
      <c r="X860" s="62">
        <f>$G860+$H860+$I860+IF(ISBLANK($E860),0,$F860*VLOOKUP($E860,'INFO_Materials recyclability'!$I$6:$M$14,4,0))</f>
        <v>0</v>
      </c>
      <c r="Y860" s="62">
        <f>$J860+$K860+$L860+$M860+$N860+$O860+$P860+$Q860+$R860+IF(ISBLANK($E860),0,$F860*(1-VLOOKUP($E860,'INFO_Materials recyclability'!$I$6:$M$14,4,0)))</f>
        <v>0</v>
      </c>
      <c r="Z860" s="62">
        <f>$G860+$H860+$I860+$J860+IF(ISBLANK($E860),0,$F860*VLOOKUP($E860,'INFO_Materials recyclability'!$I$6:$M$14,5,0))</f>
        <v>0</v>
      </c>
      <c r="AA860" s="62">
        <f>$K860+$L860+$M860+$N860+$O860+$P860+$Q860+$R860+IF(ISBLANK($E860),0,$F860*(1-VLOOKUP($E860,'INFO_Materials recyclability'!$I$6:$M$14,5,0)))</f>
        <v>0</v>
      </c>
    </row>
    <row r="861" spans="2:27" x14ac:dyDescent="0.35">
      <c r="B861" s="5"/>
      <c r="C861" s="5"/>
      <c r="D861" s="26"/>
      <c r="E861" s="51"/>
      <c r="F861" s="53"/>
      <c r="G861" s="49"/>
      <c r="H861" s="49"/>
      <c r="I861" s="49"/>
      <c r="J861" s="49"/>
      <c r="K861" s="49"/>
      <c r="L861" s="49"/>
      <c r="M861" s="49"/>
      <c r="N861" s="49"/>
      <c r="O861" s="49"/>
      <c r="P861" s="56"/>
      <c r="Q861" s="70"/>
      <c r="R861" s="61"/>
      <c r="T861" s="62">
        <f>$G861+$H861+$L861+IF(ISBLANK($E861),0,$F861*VLOOKUP($E861,'INFO_Materials recyclability'!$I$6:$M$14,2,0))</f>
        <v>0</v>
      </c>
      <c r="U861" s="62">
        <f>$I861+$J861+$K861+$M861+$N861+$O861+$P861+$Q861+$R861+IF(ISBLANK($E861),0,$F861*(1-VLOOKUP($E861,'INFO_Materials recyclability'!$I$6:$M$14,2,0)))</f>
        <v>0</v>
      </c>
      <c r="V861" s="62">
        <f>$G861+$H861+$K861+IF(ISBLANK($E861),0,$F861*VLOOKUP($E861,'INFO_Materials recyclability'!$I$6:$M$14,3,0))</f>
        <v>0</v>
      </c>
      <c r="W861" s="62">
        <f>$I861+$J861+$L861+$M861+$N861+$O861+$P861+$Q861+$R861+IF(ISBLANK($E861),0,$F861*(1-VLOOKUP($E861,'INFO_Materials recyclability'!$I$6:$M$14,3,0)))</f>
        <v>0</v>
      </c>
      <c r="X861" s="62">
        <f>$G861+$H861+$I861+IF(ISBLANK($E861),0,$F861*VLOOKUP($E861,'INFO_Materials recyclability'!$I$6:$M$14,4,0))</f>
        <v>0</v>
      </c>
      <c r="Y861" s="62">
        <f>$J861+$K861+$L861+$M861+$N861+$O861+$P861+$Q861+$R861+IF(ISBLANK($E861),0,$F861*(1-VLOOKUP($E861,'INFO_Materials recyclability'!$I$6:$M$14,4,0)))</f>
        <v>0</v>
      </c>
      <c r="Z861" s="62">
        <f>$G861+$H861+$I861+$J861+IF(ISBLANK($E861),0,$F861*VLOOKUP($E861,'INFO_Materials recyclability'!$I$6:$M$14,5,0))</f>
        <v>0</v>
      </c>
      <c r="AA861" s="62">
        <f>$K861+$L861+$M861+$N861+$O861+$P861+$Q861+$R861+IF(ISBLANK($E861),0,$F861*(1-VLOOKUP($E861,'INFO_Materials recyclability'!$I$6:$M$14,5,0)))</f>
        <v>0</v>
      </c>
    </row>
    <row r="862" spans="2:27" x14ac:dyDescent="0.35">
      <c r="B862" s="5"/>
      <c r="C862" s="5"/>
      <c r="D862" s="26"/>
      <c r="E862" s="51"/>
      <c r="F862" s="53"/>
      <c r="G862" s="49"/>
      <c r="H862" s="49"/>
      <c r="I862" s="49"/>
      <c r="J862" s="49"/>
      <c r="K862" s="49"/>
      <c r="L862" s="49"/>
      <c r="M862" s="49"/>
      <c r="N862" s="49"/>
      <c r="O862" s="49"/>
      <c r="P862" s="56"/>
      <c r="Q862" s="70"/>
      <c r="R862" s="61"/>
      <c r="T862" s="62">
        <f>$G862+$H862+$L862+IF(ISBLANK($E862),0,$F862*VLOOKUP($E862,'INFO_Materials recyclability'!$I$6:$M$14,2,0))</f>
        <v>0</v>
      </c>
      <c r="U862" s="62">
        <f>$I862+$J862+$K862+$M862+$N862+$O862+$P862+$Q862+$R862+IF(ISBLANK($E862),0,$F862*(1-VLOOKUP($E862,'INFO_Materials recyclability'!$I$6:$M$14,2,0)))</f>
        <v>0</v>
      </c>
      <c r="V862" s="62">
        <f>$G862+$H862+$K862+IF(ISBLANK($E862),0,$F862*VLOOKUP($E862,'INFO_Materials recyclability'!$I$6:$M$14,3,0))</f>
        <v>0</v>
      </c>
      <c r="W862" s="62">
        <f>$I862+$J862+$L862+$M862+$N862+$O862+$P862+$Q862+$R862+IF(ISBLANK($E862),0,$F862*(1-VLOOKUP($E862,'INFO_Materials recyclability'!$I$6:$M$14,3,0)))</f>
        <v>0</v>
      </c>
      <c r="X862" s="62">
        <f>$G862+$H862+$I862+IF(ISBLANK($E862),0,$F862*VLOOKUP($E862,'INFO_Materials recyclability'!$I$6:$M$14,4,0))</f>
        <v>0</v>
      </c>
      <c r="Y862" s="62">
        <f>$J862+$K862+$L862+$M862+$N862+$O862+$P862+$Q862+$R862+IF(ISBLANK($E862),0,$F862*(1-VLOOKUP($E862,'INFO_Materials recyclability'!$I$6:$M$14,4,0)))</f>
        <v>0</v>
      </c>
      <c r="Z862" s="62">
        <f>$G862+$H862+$I862+$J862+IF(ISBLANK($E862),0,$F862*VLOOKUP($E862,'INFO_Materials recyclability'!$I$6:$M$14,5,0))</f>
        <v>0</v>
      </c>
      <c r="AA862" s="62">
        <f>$K862+$L862+$M862+$N862+$O862+$P862+$Q862+$R862+IF(ISBLANK($E862),0,$F862*(1-VLOOKUP($E862,'INFO_Materials recyclability'!$I$6:$M$14,5,0)))</f>
        <v>0</v>
      </c>
    </row>
    <row r="863" spans="2:27" x14ac:dyDescent="0.35">
      <c r="B863" s="5"/>
      <c r="C863" s="5"/>
      <c r="D863" s="26"/>
      <c r="E863" s="51"/>
      <c r="F863" s="53"/>
      <c r="G863" s="49"/>
      <c r="H863" s="49"/>
      <c r="I863" s="49"/>
      <c r="J863" s="49"/>
      <c r="K863" s="49"/>
      <c r="L863" s="49"/>
      <c r="M863" s="49"/>
      <c r="N863" s="49"/>
      <c r="O863" s="49"/>
      <c r="P863" s="56"/>
      <c r="Q863" s="70"/>
      <c r="R863" s="61"/>
      <c r="T863" s="62">
        <f>$G863+$H863+$L863+IF(ISBLANK($E863),0,$F863*VLOOKUP($E863,'INFO_Materials recyclability'!$I$6:$M$14,2,0))</f>
        <v>0</v>
      </c>
      <c r="U863" s="62">
        <f>$I863+$J863+$K863+$M863+$N863+$O863+$P863+$Q863+$R863+IF(ISBLANK($E863),0,$F863*(1-VLOOKUP($E863,'INFO_Materials recyclability'!$I$6:$M$14,2,0)))</f>
        <v>0</v>
      </c>
      <c r="V863" s="62">
        <f>$G863+$H863+$K863+IF(ISBLANK($E863),0,$F863*VLOOKUP($E863,'INFO_Materials recyclability'!$I$6:$M$14,3,0))</f>
        <v>0</v>
      </c>
      <c r="W863" s="62">
        <f>$I863+$J863+$L863+$M863+$N863+$O863+$P863+$Q863+$R863+IF(ISBLANK($E863),0,$F863*(1-VLOOKUP($E863,'INFO_Materials recyclability'!$I$6:$M$14,3,0)))</f>
        <v>0</v>
      </c>
      <c r="X863" s="62">
        <f>$G863+$H863+$I863+IF(ISBLANK($E863),0,$F863*VLOOKUP($E863,'INFO_Materials recyclability'!$I$6:$M$14,4,0))</f>
        <v>0</v>
      </c>
      <c r="Y863" s="62">
        <f>$J863+$K863+$L863+$M863+$N863+$O863+$P863+$Q863+$R863+IF(ISBLANK($E863),0,$F863*(1-VLOOKUP($E863,'INFO_Materials recyclability'!$I$6:$M$14,4,0)))</f>
        <v>0</v>
      </c>
      <c r="Z863" s="62">
        <f>$G863+$H863+$I863+$J863+IF(ISBLANK($E863),0,$F863*VLOOKUP($E863,'INFO_Materials recyclability'!$I$6:$M$14,5,0))</f>
        <v>0</v>
      </c>
      <c r="AA863" s="62">
        <f>$K863+$L863+$M863+$N863+$O863+$P863+$Q863+$R863+IF(ISBLANK($E863),0,$F863*(1-VLOOKUP($E863,'INFO_Materials recyclability'!$I$6:$M$14,5,0)))</f>
        <v>0</v>
      </c>
    </row>
    <row r="864" spans="2:27" x14ac:dyDescent="0.35">
      <c r="B864" s="5"/>
      <c r="C864" s="5"/>
      <c r="D864" s="26"/>
      <c r="E864" s="51"/>
      <c r="F864" s="53"/>
      <c r="G864" s="49"/>
      <c r="H864" s="49"/>
      <c r="I864" s="49"/>
      <c r="J864" s="49"/>
      <c r="K864" s="49"/>
      <c r="L864" s="49"/>
      <c r="M864" s="49"/>
      <c r="N864" s="49"/>
      <c r="O864" s="49"/>
      <c r="P864" s="56"/>
      <c r="Q864" s="70"/>
      <c r="R864" s="61"/>
      <c r="T864" s="62">
        <f>$G864+$H864+$L864+IF(ISBLANK($E864),0,$F864*VLOOKUP($E864,'INFO_Materials recyclability'!$I$6:$M$14,2,0))</f>
        <v>0</v>
      </c>
      <c r="U864" s="62">
        <f>$I864+$J864+$K864+$M864+$N864+$O864+$P864+$Q864+$R864+IF(ISBLANK($E864),0,$F864*(1-VLOOKUP($E864,'INFO_Materials recyclability'!$I$6:$M$14,2,0)))</f>
        <v>0</v>
      </c>
      <c r="V864" s="62">
        <f>$G864+$H864+$K864+IF(ISBLANK($E864),0,$F864*VLOOKUP($E864,'INFO_Materials recyclability'!$I$6:$M$14,3,0))</f>
        <v>0</v>
      </c>
      <c r="W864" s="62">
        <f>$I864+$J864+$L864+$M864+$N864+$O864+$P864+$Q864+$R864+IF(ISBLANK($E864),0,$F864*(1-VLOOKUP($E864,'INFO_Materials recyclability'!$I$6:$M$14,3,0)))</f>
        <v>0</v>
      </c>
      <c r="X864" s="62">
        <f>$G864+$H864+$I864+IF(ISBLANK($E864),0,$F864*VLOOKUP($E864,'INFO_Materials recyclability'!$I$6:$M$14,4,0))</f>
        <v>0</v>
      </c>
      <c r="Y864" s="62">
        <f>$J864+$K864+$L864+$M864+$N864+$O864+$P864+$Q864+$R864+IF(ISBLANK($E864),0,$F864*(1-VLOOKUP($E864,'INFO_Materials recyclability'!$I$6:$M$14,4,0)))</f>
        <v>0</v>
      </c>
      <c r="Z864" s="62">
        <f>$G864+$H864+$I864+$J864+IF(ISBLANK($E864),0,$F864*VLOOKUP($E864,'INFO_Materials recyclability'!$I$6:$M$14,5,0))</f>
        <v>0</v>
      </c>
      <c r="AA864" s="62">
        <f>$K864+$L864+$M864+$N864+$O864+$P864+$Q864+$R864+IF(ISBLANK($E864),0,$F864*(1-VLOOKUP($E864,'INFO_Materials recyclability'!$I$6:$M$14,5,0)))</f>
        <v>0</v>
      </c>
    </row>
    <row r="865" spans="2:27" x14ac:dyDescent="0.35">
      <c r="B865" s="5"/>
      <c r="C865" s="5"/>
      <c r="D865" s="26"/>
      <c r="E865" s="51"/>
      <c r="F865" s="53"/>
      <c r="G865" s="49"/>
      <c r="H865" s="49"/>
      <c r="I865" s="49"/>
      <c r="J865" s="49"/>
      <c r="K865" s="49"/>
      <c r="L865" s="49"/>
      <c r="M865" s="49"/>
      <c r="N865" s="49"/>
      <c r="O865" s="49"/>
      <c r="P865" s="56"/>
      <c r="Q865" s="70"/>
      <c r="R865" s="61"/>
      <c r="T865" s="62">
        <f>$G865+$H865+$L865+IF(ISBLANK($E865),0,$F865*VLOOKUP($E865,'INFO_Materials recyclability'!$I$6:$M$14,2,0))</f>
        <v>0</v>
      </c>
      <c r="U865" s="62">
        <f>$I865+$J865+$K865+$M865+$N865+$O865+$P865+$Q865+$R865+IF(ISBLANK($E865),0,$F865*(1-VLOOKUP($E865,'INFO_Materials recyclability'!$I$6:$M$14,2,0)))</f>
        <v>0</v>
      </c>
      <c r="V865" s="62">
        <f>$G865+$H865+$K865+IF(ISBLANK($E865),0,$F865*VLOOKUP($E865,'INFO_Materials recyclability'!$I$6:$M$14,3,0))</f>
        <v>0</v>
      </c>
      <c r="W865" s="62">
        <f>$I865+$J865+$L865+$M865+$N865+$O865+$P865+$Q865+$R865+IF(ISBLANK($E865),0,$F865*(1-VLOOKUP($E865,'INFO_Materials recyclability'!$I$6:$M$14,3,0)))</f>
        <v>0</v>
      </c>
      <c r="X865" s="62">
        <f>$G865+$H865+$I865+IF(ISBLANK($E865),0,$F865*VLOOKUP($E865,'INFO_Materials recyclability'!$I$6:$M$14,4,0))</f>
        <v>0</v>
      </c>
      <c r="Y865" s="62">
        <f>$J865+$K865+$L865+$M865+$N865+$O865+$P865+$Q865+$R865+IF(ISBLANK($E865),0,$F865*(1-VLOOKUP($E865,'INFO_Materials recyclability'!$I$6:$M$14,4,0)))</f>
        <v>0</v>
      </c>
      <c r="Z865" s="62">
        <f>$G865+$H865+$I865+$J865+IF(ISBLANK($E865),0,$F865*VLOOKUP($E865,'INFO_Materials recyclability'!$I$6:$M$14,5,0))</f>
        <v>0</v>
      </c>
      <c r="AA865" s="62">
        <f>$K865+$L865+$M865+$N865+$O865+$P865+$Q865+$R865+IF(ISBLANK($E865),0,$F865*(1-VLOOKUP($E865,'INFO_Materials recyclability'!$I$6:$M$14,5,0)))</f>
        <v>0</v>
      </c>
    </row>
    <row r="866" spans="2:27" x14ac:dyDescent="0.35">
      <c r="B866" s="5"/>
      <c r="C866" s="5"/>
      <c r="D866" s="26"/>
      <c r="E866" s="51"/>
      <c r="F866" s="53"/>
      <c r="G866" s="49"/>
      <c r="H866" s="49"/>
      <c r="I866" s="49"/>
      <c r="J866" s="49"/>
      <c r="K866" s="49"/>
      <c r="L866" s="49"/>
      <c r="M866" s="49"/>
      <c r="N866" s="49"/>
      <c r="O866" s="49"/>
      <c r="P866" s="56"/>
      <c r="Q866" s="70"/>
      <c r="R866" s="61"/>
      <c r="T866" s="62">
        <f>$G866+$H866+$L866+IF(ISBLANK($E866),0,$F866*VLOOKUP($E866,'INFO_Materials recyclability'!$I$6:$M$14,2,0))</f>
        <v>0</v>
      </c>
      <c r="U866" s="62">
        <f>$I866+$J866+$K866+$M866+$N866+$O866+$P866+$Q866+$R866+IF(ISBLANK($E866),0,$F866*(1-VLOOKUP($E866,'INFO_Materials recyclability'!$I$6:$M$14,2,0)))</f>
        <v>0</v>
      </c>
      <c r="V866" s="62">
        <f>$G866+$H866+$K866+IF(ISBLANK($E866),0,$F866*VLOOKUP($E866,'INFO_Materials recyclability'!$I$6:$M$14,3,0))</f>
        <v>0</v>
      </c>
      <c r="W866" s="62">
        <f>$I866+$J866+$L866+$M866+$N866+$O866+$P866+$Q866+$R866+IF(ISBLANK($E866),0,$F866*(1-VLOOKUP($E866,'INFO_Materials recyclability'!$I$6:$M$14,3,0)))</f>
        <v>0</v>
      </c>
      <c r="X866" s="62">
        <f>$G866+$H866+$I866+IF(ISBLANK($E866),0,$F866*VLOOKUP($E866,'INFO_Materials recyclability'!$I$6:$M$14,4,0))</f>
        <v>0</v>
      </c>
      <c r="Y866" s="62">
        <f>$J866+$K866+$L866+$M866+$N866+$O866+$P866+$Q866+$R866+IF(ISBLANK($E866),0,$F866*(1-VLOOKUP($E866,'INFO_Materials recyclability'!$I$6:$M$14,4,0)))</f>
        <v>0</v>
      </c>
      <c r="Z866" s="62">
        <f>$G866+$H866+$I866+$J866+IF(ISBLANK($E866),0,$F866*VLOOKUP($E866,'INFO_Materials recyclability'!$I$6:$M$14,5,0))</f>
        <v>0</v>
      </c>
      <c r="AA866" s="62">
        <f>$K866+$L866+$M866+$N866+$O866+$P866+$Q866+$R866+IF(ISBLANK($E866),0,$F866*(1-VLOOKUP($E866,'INFO_Materials recyclability'!$I$6:$M$14,5,0)))</f>
        <v>0</v>
      </c>
    </row>
    <row r="867" spans="2:27" x14ac:dyDescent="0.35">
      <c r="B867" s="5"/>
      <c r="C867" s="5"/>
      <c r="D867" s="26"/>
      <c r="E867" s="51"/>
      <c r="F867" s="53"/>
      <c r="G867" s="49"/>
      <c r="H867" s="49"/>
      <c r="I867" s="49"/>
      <c r="J867" s="49"/>
      <c r="K867" s="49"/>
      <c r="L867" s="49"/>
      <c r="M867" s="49"/>
      <c r="N867" s="49"/>
      <c r="O867" s="49"/>
      <c r="P867" s="56"/>
      <c r="Q867" s="70"/>
      <c r="R867" s="61"/>
      <c r="T867" s="62">
        <f>$G867+$H867+$L867+IF(ISBLANK($E867),0,$F867*VLOOKUP($E867,'INFO_Materials recyclability'!$I$6:$M$14,2,0))</f>
        <v>0</v>
      </c>
      <c r="U867" s="62">
        <f>$I867+$J867+$K867+$M867+$N867+$O867+$P867+$Q867+$R867+IF(ISBLANK($E867),0,$F867*(1-VLOOKUP($E867,'INFO_Materials recyclability'!$I$6:$M$14,2,0)))</f>
        <v>0</v>
      </c>
      <c r="V867" s="62">
        <f>$G867+$H867+$K867+IF(ISBLANK($E867),0,$F867*VLOOKUP($E867,'INFO_Materials recyclability'!$I$6:$M$14,3,0))</f>
        <v>0</v>
      </c>
      <c r="W867" s="62">
        <f>$I867+$J867+$L867+$M867+$N867+$O867+$P867+$Q867+$R867+IF(ISBLANK($E867),0,$F867*(1-VLOOKUP($E867,'INFO_Materials recyclability'!$I$6:$M$14,3,0)))</f>
        <v>0</v>
      </c>
      <c r="X867" s="62">
        <f>$G867+$H867+$I867+IF(ISBLANK($E867),0,$F867*VLOOKUP($E867,'INFO_Materials recyclability'!$I$6:$M$14,4,0))</f>
        <v>0</v>
      </c>
      <c r="Y867" s="62">
        <f>$J867+$K867+$L867+$M867+$N867+$O867+$P867+$Q867+$R867+IF(ISBLANK($E867),0,$F867*(1-VLOOKUP($E867,'INFO_Materials recyclability'!$I$6:$M$14,4,0)))</f>
        <v>0</v>
      </c>
      <c r="Z867" s="62">
        <f>$G867+$H867+$I867+$J867+IF(ISBLANK($E867),0,$F867*VLOOKUP($E867,'INFO_Materials recyclability'!$I$6:$M$14,5,0))</f>
        <v>0</v>
      </c>
      <c r="AA867" s="62">
        <f>$K867+$L867+$M867+$N867+$O867+$P867+$Q867+$R867+IF(ISBLANK($E867),0,$F867*(1-VLOOKUP($E867,'INFO_Materials recyclability'!$I$6:$M$14,5,0)))</f>
        <v>0</v>
      </c>
    </row>
    <row r="868" spans="2:27" x14ac:dyDescent="0.35">
      <c r="B868" s="5"/>
      <c r="C868" s="5"/>
      <c r="D868" s="26"/>
      <c r="E868" s="51"/>
      <c r="F868" s="53"/>
      <c r="G868" s="49"/>
      <c r="H868" s="49"/>
      <c r="I868" s="49"/>
      <c r="J868" s="49"/>
      <c r="K868" s="49"/>
      <c r="L868" s="49"/>
      <c r="M868" s="49"/>
      <c r="N868" s="49"/>
      <c r="O868" s="49"/>
      <c r="P868" s="56"/>
      <c r="Q868" s="70"/>
      <c r="R868" s="61"/>
      <c r="T868" s="62">
        <f>$G868+$H868+$L868+IF(ISBLANK($E868),0,$F868*VLOOKUP($E868,'INFO_Materials recyclability'!$I$6:$M$14,2,0))</f>
        <v>0</v>
      </c>
      <c r="U868" s="62">
        <f>$I868+$J868+$K868+$M868+$N868+$O868+$P868+$Q868+$R868+IF(ISBLANK($E868),0,$F868*(1-VLOOKUP($E868,'INFO_Materials recyclability'!$I$6:$M$14,2,0)))</f>
        <v>0</v>
      </c>
      <c r="V868" s="62">
        <f>$G868+$H868+$K868+IF(ISBLANK($E868),0,$F868*VLOOKUP($E868,'INFO_Materials recyclability'!$I$6:$M$14,3,0))</f>
        <v>0</v>
      </c>
      <c r="W868" s="62">
        <f>$I868+$J868+$L868+$M868+$N868+$O868+$P868+$Q868+$R868+IF(ISBLANK($E868),0,$F868*(1-VLOOKUP($E868,'INFO_Materials recyclability'!$I$6:$M$14,3,0)))</f>
        <v>0</v>
      </c>
      <c r="X868" s="62">
        <f>$G868+$H868+$I868+IF(ISBLANK($E868),0,$F868*VLOOKUP($E868,'INFO_Materials recyclability'!$I$6:$M$14,4,0))</f>
        <v>0</v>
      </c>
      <c r="Y868" s="62">
        <f>$J868+$K868+$L868+$M868+$N868+$O868+$P868+$Q868+$R868+IF(ISBLANK($E868),0,$F868*(1-VLOOKUP($E868,'INFO_Materials recyclability'!$I$6:$M$14,4,0)))</f>
        <v>0</v>
      </c>
      <c r="Z868" s="62">
        <f>$G868+$H868+$I868+$J868+IF(ISBLANK($E868),0,$F868*VLOOKUP($E868,'INFO_Materials recyclability'!$I$6:$M$14,5,0))</f>
        <v>0</v>
      </c>
      <c r="AA868" s="62">
        <f>$K868+$L868+$M868+$N868+$O868+$P868+$Q868+$R868+IF(ISBLANK($E868),0,$F868*(1-VLOOKUP($E868,'INFO_Materials recyclability'!$I$6:$M$14,5,0)))</f>
        <v>0</v>
      </c>
    </row>
    <row r="869" spans="2:27" x14ac:dyDescent="0.35">
      <c r="B869" s="5"/>
      <c r="C869" s="5"/>
      <c r="D869" s="26"/>
      <c r="E869" s="51"/>
      <c r="F869" s="53"/>
      <c r="G869" s="49"/>
      <c r="H869" s="49"/>
      <c r="I869" s="49"/>
      <c r="J869" s="49"/>
      <c r="K869" s="49"/>
      <c r="L869" s="49"/>
      <c r="M869" s="49"/>
      <c r="N869" s="49"/>
      <c r="O869" s="49"/>
      <c r="P869" s="56"/>
      <c r="Q869" s="70"/>
      <c r="R869" s="61"/>
      <c r="T869" s="62">
        <f>$G869+$H869+$L869+IF(ISBLANK($E869),0,$F869*VLOOKUP($E869,'INFO_Materials recyclability'!$I$6:$M$14,2,0))</f>
        <v>0</v>
      </c>
      <c r="U869" s="62">
        <f>$I869+$J869+$K869+$M869+$N869+$O869+$P869+$Q869+$R869+IF(ISBLANK($E869),0,$F869*(1-VLOOKUP($E869,'INFO_Materials recyclability'!$I$6:$M$14,2,0)))</f>
        <v>0</v>
      </c>
      <c r="V869" s="62">
        <f>$G869+$H869+$K869+IF(ISBLANK($E869),0,$F869*VLOOKUP($E869,'INFO_Materials recyclability'!$I$6:$M$14,3,0))</f>
        <v>0</v>
      </c>
      <c r="W869" s="62">
        <f>$I869+$J869+$L869+$M869+$N869+$O869+$P869+$Q869+$R869+IF(ISBLANK($E869),0,$F869*(1-VLOOKUP($E869,'INFO_Materials recyclability'!$I$6:$M$14,3,0)))</f>
        <v>0</v>
      </c>
      <c r="X869" s="62">
        <f>$G869+$H869+$I869+IF(ISBLANK($E869),0,$F869*VLOOKUP($E869,'INFO_Materials recyclability'!$I$6:$M$14,4,0))</f>
        <v>0</v>
      </c>
      <c r="Y869" s="62">
        <f>$J869+$K869+$L869+$M869+$N869+$O869+$P869+$Q869+$R869+IF(ISBLANK($E869),0,$F869*(1-VLOOKUP($E869,'INFO_Materials recyclability'!$I$6:$M$14,4,0)))</f>
        <v>0</v>
      </c>
      <c r="Z869" s="62">
        <f>$G869+$H869+$I869+$J869+IF(ISBLANK($E869),0,$F869*VLOOKUP($E869,'INFO_Materials recyclability'!$I$6:$M$14,5,0))</f>
        <v>0</v>
      </c>
      <c r="AA869" s="62">
        <f>$K869+$L869+$M869+$N869+$O869+$P869+$Q869+$R869+IF(ISBLANK($E869),0,$F869*(1-VLOOKUP($E869,'INFO_Materials recyclability'!$I$6:$M$14,5,0)))</f>
        <v>0</v>
      </c>
    </row>
    <row r="870" spans="2:27" x14ac:dyDescent="0.35">
      <c r="B870" s="5"/>
      <c r="C870" s="5"/>
      <c r="D870" s="26"/>
      <c r="E870" s="51"/>
      <c r="F870" s="53"/>
      <c r="G870" s="49"/>
      <c r="H870" s="49"/>
      <c r="I870" s="49"/>
      <c r="J870" s="49"/>
      <c r="K870" s="49"/>
      <c r="L870" s="49"/>
      <c r="M870" s="49"/>
      <c r="N870" s="49"/>
      <c r="O870" s="49"/>
      <c r="P870" s="56"/>
      <c r="Q870" s="70"/>
      <c r="R870" s="61"/>
      <c r="T870" s="62">
        <f>$G870+$H870+$L870+IF(ISBLANK($E870),0,$F870*VLOOKUP($E870,'INFO_Materials recyclability'!$I$6:$M$14,2,0))</f>
        <v>0</v>
      </c>
      <c r="U870" s="62">
        <f>$I870+$J870+$K870+$M870+$N870+$O870+$P870+$Q870+$R870+IF(ISBLANK($E870),0,$F870*(1-VLOOKUP($E870,'INFO_Materials recyclability'!$I$6:$M$14,2,0)))</f>
        <v>0</v>
      </c>
      <c r="V870" s="62">
        <f>$G870+$H870+$K870+IF(ISBLANK($E870),0,$F870*VLOOKUP($E870,'INFO_Materials recyclability'!$I$6:$M$14,3,0))</f>
        <v>0</v>
      </c>
      <c r="W870" s="62">
        <f>$I870+$J870+$L870+$M870+$N870+$O870+$P870+$Q870+$R870+IF(ISBLANK($E870),0,$F870*(1-VLOOKUP($E870,'INFO_Materials recyclability'!$I$6:$M$14,3,0)))</f>
        <v>0</v>
      </c>
      <c r="X870" s="62">
        <f>$G870+$H870+$I870+IF(ISBLANK($E870),0,$F870*VLOOKUP($E870,'INFO_Materials recyclability'!$I$6:$M$14,4,0))</f>
        <v>0</v>
      </c>
      <c r="Y870" s="62">
        <f>$J870+$K870+$L870+$M870+$N870+$O870+$P870+$Q870+$R870+IF(ISBLANK($E870),0,$F870*(1-VLOOKUP($E870,'INFO_Materials recyclability'!$I$6:$M$14,4,0)))</f>
        <v>0</v>
      </c>
      <c r="Z870" s="62">
        <f>$G870+$H870+$I870+$J870+IF(ISBLANK($E870),0,$F870*VLOOKUP($E870,'INFO_Materials recyclability'!$I$6:$M$14,5,0))</f>
        <v>0</v>
      </c>
      <c r="AA870" s="62">
        <f>$K870+$L870+$M870+$N870+$O870+$P870+$Q870+$R870+IF(ISBLANK($E870),0,$F870*(1-VLOOKUP($E870,'INFO_Materials recyclability'!$I$6:$M$14,5,0)))</f>
        <v>0</v>
      </c>
    </row>
    <row r="871" spans="2:27" x14ac:dyDescent="0.35">
      <c r="B871" s="5"/>
      <c r="C871" s="5"/>
      <c r="D871" s="26"/>
      <c r="E871" s="51"/>
      <c r="F871" s="53"/>
      <c r="G871" s="49"/>
      <c r="H871" s="49"/>
      <c r="I871" s="49"/>
      <c r="J871" s="49"/>
      <c r="K871" s="49"/>
      <c r="L871" s="49"/>
      <c r="M871" s="49"/>
      <c r="N871" s="49"/>
      <c r="O871" s="49"/>
      <c r="P871" s="56"/>
      <c r="Q871" s="70"/>
      <c r="R871" s="61"/>
      <c r="T871" s="62">
        <f>$G871+$H871+$L871+IF(ISBLANK($E871),0,$F871*VLOOKUP($E871,'INFO_Materials recyclability'!$I$6:$M$14,2,0))</f>
        <v>0</v>
      </c>
      <c r="U871" s="62">
        <f>$I871+$J871+$K871+$M871+$N871+$O871+$P871+$Q871+$R871+IF(ISBLANK($E871),0,$F871*(1-VLOOKUP($E871,'INFO_Materials recyclability'!$I$6:$M$14,2,0)))</f>
        <v>0</v>
      </c>
      <c r="V871" s="62">
        <f>$G871+$H871+$K871+IF(ISBLANK($E871),0,$F871*VLOOKUP($E871,'INFO_Materials recyclability'!$I$6:$M$14,3,0))</f>
        <v>0</v>
      </c>
      <c r="W871" s="62">
        <f>$I871+$J871+$L871+$M871+$N871+$O871+$P871+$Q871+$R871+IF(ISBLANK($E871),0,$F871*(1-VLOOKUP($E871,'INFO_Materials recyclability'!$I$6:$M$14,3,0)))</f>
        <v>0</v>
      </c>
      <c r="X871" s="62">
        <f>$G871+$H871+$I871+IF(ISBLANK($E871),0,$F871*VLOOKUP($E871,'INFO_Materials recyclability'!$I$6:$M$14,4,0))</f>
        <v>0</v>
      </c>
      <c r="Y871" s="62">
        <f>$J871+$K871+$L871+$M871+$N871+$O871+$P871+$Q871+$R871+IF(ISBLANK($E871),0,$F871*(1-VLOOKUP($E871,'INFO_Materials recyclability'!$I$6:$M$14,4,0)))</f>
        <v>0</v>
      </c>
      <c r="Z871" s="62">
        <f>$G871+$H871+$I871+$J871+IF(ISBLANK($E871),0,$F871*VLOOKUP($E871,'INFO_Materials recyclability'!$I$6:$M$14,5,0))</f>
        <v>0</v>
      </c>
      <c r="AA871" s="62">
        <f>$K871+$L871+$M871+$N871+$O871+$P871+$Q871+$R871+IF(ISBLANK($E871),0,$F871*(1-VLOOKUP($E871,'INFO_Materials recyclability'!$I$6:$M$14,5,0)))</f>
        <v>0</v>
      </c>
    </row>
    <row r="872" spans="2:27" x14ac:dyDescent="0.35">
      <c r="B872" s="5"/>
      <c r="C872" s="5"/>
      <c r="D872" s="26"/>
      <c r="E872" s="51"/>
      <c r="F872" s="53"/>
      <c r="G872" s="49"/>
      <c r="H872" s="49"/>
      <c r="I872" s="49"/>
      <c r="J872" s="49"/>
      <c r="K872" s="49"/>
      <c r="L872" s="49"/>
      <c r="M872" s="49"/>
      <c r="N872" s="49"/>
      <c r="O872" s="49"/>
      <c r="P872" s="56"/>
      <c r="Q872" s="70"/>
      <c r="R872" s="61"/>
      <c r="T872" s="62">
        <f>$G872+$H872+$L872+IF(ISBLANK($E872),0,$F872*VLOOKUP($E872,'INFO_Materials recyclability'!$I$6:$M$14,2,0))</f>
        <v>0</v>
      </c>
      <c r="U872" s="62">
        <f>$I872+$J872+$K872+$M872+$N872+$O872+$P872+$Q872+$R872+IF(ISBLANK($E872),0,$F872*(1-VLOOKUP($E872,'INFO_Materials recyclability'!$I$6:$M$14,2,0)))</f>
        <v>0</v>
      </c>
      <c r="V872" s="62">
        <f>$G872+$H872+$K872+IF(ISBLANK($E872),0,$F872*VLOOKUP($E872,'INFO_Materials recyclability'!$I$6:$M$14,3,0))</f>
        <v>0</v>
      </c>
      <c r="W872" s="62">
        <f>$I872+$J872+$L872+$M872+$N872+$O872+$P872+$Q872+$R872+IF(ISBLANK($E872),0,$F872*(1-VLOOKUP($E872,'INFO_Materials recyclability'!$I$6:$M$14,3,0)))</f>
        <v>0</v>
      </c>
      <c r="X872" s="62">
        <f>$G872+$H872+$I872+IF(ISBLANK($E872),0,$F872*VLOOKUP($E872,'INFO_Materials recyclability'!$I$6:$M$14,4,0))</f>
        <v>0</v>
      </c>
      <c r="Y872" s="62">
        <f>$J872+$K872+$L872+$M872+$N872+$O872+$P872+$Q872+$R872+IF(ISBLANK($E872),0,$F872*(1-VLOOKUP($E872,'INFO_Materials recyclability'!$I$6:$M$14,4,0)))</f>
        <v>0</v>
      </c>
      <c r="Z872" s="62">
        <f>$G872+$H872+$I872+$J872+IF(ISBLANK($E872),0,$F872*VLOOKUP($E872,'INFO_Materials recyclability'!$I$6:$M$14,5,0))</f>
        <v>0</v>
      </c>
      <c r="AA872" s="62">
        <f>$K872+$L872+$M872+$N872+$O872+$P872+$Q872+$R872+IF(ISBLANK($E872),0,$F872*(1-VLOOKUP($E872,'INFO_Materials recyclability'!$I$6:$M$14,5,0)))</f>
        <v>0</v>
      </c>
    </row>
    <row r="873" spans="2:27" x14ac:dyDescent="0.35">
      <c r="B873" s="5"/>
      <c r="C873" s="5"/>
      <c r="D873" s="26"/>
      <c r="E873" s="51"/>
      <c r="F873" s="53"/>
      <c r="G873" s="49"/>
      <c r="H873" s="49"/>
      <c r="I873" s="49"/>
      <c r="J873" s="49"/>
      <c r="K873" s="49"/>
      <c r="L873" s="49"/>
      <c r="M873" s="49"/>
      <c r="N873" s="49"/>
      <c r="O873" s="49"/>
      <c r="P873" s="56"/>
      <c r="Q873" s="70"/>
      <c r="R873" s="61"/>
      <c r="T873" s="62">
        <f>$G873+$H873+$L873+IF(ISBLANK($E873),0,$F873*VLOOKUP($E873,'INFO_Materials recyclability'!$I$6:$M$14,2,0))</f>
        <v>0</v>
      </c>
      <c r="U873" s="62">
        <f>$I873+$J873+$K873+$M873+$N873+$O873+$P873+$Q873+$R873+IF(ISBLANK($E873),0,$F873*(1-VLOOKUP($E873,'INFO_Materials recyclability'!$I$6:$M$14,2,0)))</f>
        <v>0</v>
      </c>
      <c r="V873" s="62">
        <f>$G873+$H873+$K873+IF(ISBLANK($E873),0,$F873*VLOOKUP($E873,'INFO_Materials recyclability'!$I$6:$M$14,3,0))</f>
        <v>0</v>
      </c>
      <c r="W873" s="62">
        <f>$I873+$J873+$L873+$M873+$N873+$O873+$P873+$Q873+$R873+IF(ISBLANK($E873),0,$F873*(1-VLOOKUP($E873,'INFO_Materials recyclability'!$I$6:$M$14,3,0)))</f>
        <v>0</v>
      </c>
      <c r="X873" s="62">
        <f>$G873+$H873+$I873+IF(ISBLANK($E873),0,$F873*VLOOKUP($E873,'INFO_Materials recyclability'!$I$6:$M$14,4,0))</f>
        <v>0</v>
      </c>
      <c r="Y873" s="62">
        <f>$J873+$K873+$L873+$M873+$N873+$O873+$P873+$Q873+$R873+IF(ISBLANK($E873),0,$F873*(1-VLOOKUP($E873,'INFO_Materials recyclability'!$I$6:$M$14,4,0)))</f>
        <v>0</v>
      </c>
      <c r="Z873" s="62">
        <f>$G873+$H873+$I873+$J873+IF(ISBLANK($E873),0,$F873*VLOOKUP($E873,'INFO_Materials recyclability'!$I$6:$M$14,5,0))</f>
        <v>0</v>
      </c>
      <c r="AA873" s="62">
        <f>$K873+$L873+$M873+$N873+$O873+$P873+$Q873+$R873+IF(ISBLANK($E873),0,$F873*(1-VLOOKUP($E873,'INFO_Materials recyclability'!$I$6:$M$14,5,0)))</f>
        <v>0</v>
      </c>
    </row>
    <row r="874" spans="2:27" x14ac:dyDescent="0.35">
      <c r="B874" s="5"/>
      <c r="C874" s="5"/>
      <c r="D874" s="26"/>
      <c r="E874" s="51"/>
      <c r="F874" s="53"/>
      <c r="G874" s="49"/>
      <c r="H874" s="49"/>
      <c r="I874" s="49"/>
      <c r="J874" s="49"/>
      <c r="K874" s="49"/>
      <c r="L874" s="49"/>
      <c r="M874" s="49"/>
      <c r="N874" s="49"/>
      <c r="O874" s="49"/>
      <c r="P874" s="56"/>
      <c r="Q874" s="70"/>
      <c r="R874" s="61"/>
      <c r="T874" s="62">
        <f>$G874+$H874+$L874+IF(ISBLANK($E874),0,$F874*VLOOKUP($E874,'INFO_Materials recyclability'!$I$6:$M$14,2,0))</f>
        <v>0</v>
      </c>
      <c r="U874" s="62">
        <f>$I874+$J874+$K874+$M874+$N874+$O874+$P874+$Q874+$R874+IF(ISBLANK($E874),0,$F874*(1-VLOOKUP($E874,'INFO_Materials recyclability'!$I$6:$M$14,2,0)))</f>
        <v>0</v>
      </c>
      <c r="V874" s="62">
        <f>$G874+$H874+$K874+IF(ISBLANK($E874),0,$F874*VLOOKUP($E874,'INFO_Materials recyclability'!$I$6:$M$14,3,0))</f>
        <v>0</v>
      </c>
      <c r="W874" s="62">
        <f>$I874+$J874+$L874+$M874+$N874+$O874+$P874+$Q874+$R874+IF(ISBLANK($E874),0,$F874*(1-VLOOKUP($E874,'INFO_Materials recyclability'!$I$6:$M$14,3,0)))</f>
        <v>0</v>
      </c>
      <c r="X874" s="62">
        <f>$G874+$H874+$I874+IF(ISBLANK($E874),0,$F874*VLOOKUP($E874,'INFO_Materials recyclability'!$I$6:$M$14,4,0))</f>
        <v>0</v>
      </c>
      <c r="Y874" s="62">
        <f>$J874+$K874+$L874+$M874+$N874+$O874+$P874+$Q874+$R874+IF(ISBLANK($E874),0,$F874*(1-VLOOKUP($E874,'INFO_Materials recyclability'!$I$6:$M$14,4,0)))</f>
        <v>0</v>
      </c>
      <c r="Z874" s="62">
        <f>$G874+$H874+$I874+$J874+IF(ISBLANK($E874),0,$F874*VLOOKUP($E874,'INFO_Materials recyclability'!$I$6:$M$14,5,0))</f>
        <v>0</v>
      </c>
      <c r="AA874" s="62">
        <f>$K874+$L874+$M874+$N874+$O874+$P874+$Q874+$R874+IF(ISBLANK($E874),0,$F874*(1-VLOOKUP($E874,'INFO_Materials recyclability'!$I$6:$M$14,5,0)))</f>
        <v>0</v>
      </c>
    </row>
    <row r="875" spans="2:27" x14ac:dyDescent="0.35">
      <c r="B875" s="5"/>
      <c r="C875" s="5"/>
      <c r="D875" s="26"/>
      <c r="E875" s="51"/>
      <c r="F875" s="53"/>
      <c r="G875" s="49"/>
      <c r="H875" s="49"/>
      <c r="I875" s="49"/>
      <c r="J875" s="49"/>
      <c r="K875" s="49"/>
      <c r="L875" s="49"/>
      <c r="M875" s="49"/>
      <c r="N875" s="49"/>
      <c r="O875" s="49"/>
      <c r="P875" s="56"/>
      <c r="Q875" s="70"/>
      <c r="R875" s="61"/>
      <c r="T875" s="62">
        <f>$G875+$H875+$L875+IF(ISBLANK($E875),0,$F875*VLOOKUP($E875,'INFO_Materials recyclability'!$I$6:$M$14,2,0))</f>
        <v>0</v>
      </c>
      <c r="U875" s="62">
        <f>$I875+$J875+$K875+$M875+$N875+$O875+$P875+$Q875+$R875+IF(ISBLANK($E875),0,$F875*(1-VLOOKUP($E875,'INFO_Materials recyclability'!$I$6:$M$14,2,0)))</f>
        <v>0</v>
      </c>
      <c r="V875" s="62">
        <f>$G875+$H875+$K875+IF(ISBLANK($E875),0,$F875*VLOOKUP($E875,'INFO_Materials recyclability'!$I$6:$M$14,3,0))</f>
        <v>0</v>
      </c>
      <c r="W875" s="62">
        <f>$I875+$J875+$L875+$M875+$N875+$O875+$P875+$Q875+$R875+IF(ISBLANK($E875),0,$F875*(1-VLOOKUP($E875,'INFO_Materials recyclability'!$I$6:$M$14,3,0)))</f>
        <v>0</v>
      </c>
      <c r="X875" s="62">
        <f>$G875+$H875+$I875+IF(ISBLANK($E875),0,$F875*VLOOKUP($E875,'INFO_Materials recyclability'!$I$6:$M$14,4,0))</f>
        <v>0</v>
      </c>
      <c r="Y875" s="62">
        <f>$J875+$K875+$L875+$M875+$N875+$O875+$P875+$Q875+$R875+IF(ISBLANK($E875),0,$F875*(1-VLOOKUP($E875,'INFO_Materials recyclability'!$I$6:$M$14,4,0)))</f>
        <v>0</v>
      </c>
      <c r="Z875" s="62">
        <f>$G875+$H875+$I875+$J875+IF(ISBLANK($E875),0,$F875*VLOOKUP($E875,'INFO_Materials recyclability'!$I$6:$M$14,5,0))</f>
        <v>0</v>
      </c>
      <c r="AA875" s="62">
        <f>$K875+$L875+$M875+$N875+$O875+$P875+$Q875+$R875+IF(ISBLANK($E875),0,$F875*(1-VLOOKUP($E875,'INFO_Materials recyclability'!$I$6:$M$14,5,0)))</f>
        <v>0</v>
      </c>
    </row>
    <row r="876" spans="2:27" x14ac:dyDescent="0.35">
      <c r="B876" s="5"/>
      <c r="C876" s="5"/>
      <c r="D876" s="26"/>
      <c r="E876" s="51"/>
      <c r="F876" s="53"/>
      <c r="G876" s="49"/>
      <c r="H876" s="49"/>
      <c r="I876" s="49"/>
      <c r="J876" s="49"/>
      <c r="K876" s="49"/>
      <c r="L876" s="49"/>
      <c r="M876" s="49"/>
      <c r="N876" s="49"/>
      <c r="O876" s="49"/>
      <c r="P876" s="56"/>
      <c r="Q876" s="70"/>
      <c r="R876" s="61"/>
      <c r="T876" s="62">
        <f>$G876+$H876+$L876+IF(ISBLANK($E876),0,$F876*VLOOKUP($E876,'INFO_Materials recyclability'!$I$6:$M$14,2,0))</f>
        <v>0</v>
      </c>
      <c r="U876" s="62">
        <f>$I876+$J876+$K876+$M876+$N876+$O876+$P876+$Q876+$R876+IF(ISBLANK($E876),0,$F876*(1-VLOOKUP($E876,'INFO_Materials recyclability'!$I$6:$M$14,2,0)))</f>
        <v>0</v>
      </c>
      <c r="V876" s="62">
        <f>$G876+$H876+$K876+IF(ISBLANK($E876),0,$F876*VLOOKUP($E876,'INFO_Materials recyclability'!$I$6:$M$14,3,0))</f>
        <v>0</v>
      </c>
      <c r="W876" s="62">
        <f>$I876+$J876+$L876+$M876+$N876+$O876+$P876+$Q876+$R876+IF(ISBLANK($E876),0,$F876*(1-VLOOKUP($E876,'INFO_Materials recyclability'!$I$6:$M$14,3,0)))</f>
        <v>0</v>
      </c>
      <c r="X876" s="62">
        <f>$G876+$H876+$I876+IF(ISBLANK($E876),0,$F876*VLOOKUP($E876,'INFO_Materials recyclability'!$I$6:$M$14,4,0))</f>
        <v>0</v>
      </c>
      <c r="Y876" s="62">
        <f>$J876+$K876+$L876+$M876+$N876+$O876+$P876+$Q876+$R876+IF(ISBLANK($E876),0,$F876*(1-VLOOKUP($E876,'INFO_Materials recyclability'!$I$6:$M$14,4,0)))</f>
        <v>0</v>
      </c>
      <c r="Z876" s="62">
        <f>$G876+$H876+$I876+$J876+IF(ISBLANK($E876),0,$F876*VLOOKUP($E876,'INFO_Materials recyclability'!$I$6:$M$14,5,0))</f>
        <v>0</v>
      </c>
      <c r="AA876" s="62">
        <f>$K876+$L876+$M876+$N876+$O876+$P876+$Q876+$R876+IF(ISBLANK($E876),0,$F876*(1-VLOOKUP($E876,'INFO_Materials recyclability'!$I$6:$M$14,5,0)))</f>
        <v>0</v>
      </c>
    </row>
    <row r="877" spans="2:27" x14ac:dyDescent="0.35">
      <c r="B877" s="5"/>
      <c r="C877" s="5"/>
      <c r="D877" s="26"/>
      <c r="E877" s="51"/>
      <c r="F877" s="53"/>
      <c r="G877" s="49"/>
      <c r="H877" s="49"/>
      <c r="I877" s="49"/>
      <c r="J877" s="49"/>
      <c r="K877" s="49"/>
      <c r="L877" s="49"/>
      <c r="M877" s="49"/>
      <c r="N877" s="49"/>
      <c r="O877" s="49"/>
      <c r="P877" s="56"/>
      <c r="Q877" s="70"/>
      <c r="R877" s="61"/>
      <c r="T877" s="62">
        <f>$G877+$H877+$L877+IF(ISBLANK($E877),0,$F877*VLOOKUP($E877,'INFO_Materials recyclability'!$I$6:$M$14,2,0))</f>
        <v>0</v>
      </c>
      <c r="U877" s="62">
        <f>$I877+$J877+$K877+$M877+$N877+$O877+$P877+$Q877+$R877+IF(ISBLANK($E877),0,$F877*(1-VLOOKUP($E877,'INFO_Materials recyclability'!$I$6:$M$14,2,0)))</f>
        <v>0</v>
      </c>
      <c r="V877" s="62">
        <f>$G877+$H877+$K877+IF(ISBLANK($E877),0,$F877*VLOOKUP($E877,'INFO_Materials recyclability'!$I$6:$M$14,3,0))</f>
        <v>0</v>
      </c>
      <c r="W877" s="62">
        <f>$I877+$J877+$L877+$M877+$N877+$O877+$P877+$Q877+$R877+IF(ISBLANK($E877),0,$F877*(1-VLOOKUP($E877,'INFO_Materials recyclability'!$I$6:$M$14,3,0)))</f>
        <v>0</v>
      </c>
      <c r="X877" s="62">
        <f>$G877+$H877+$I877+IF(ISBLANK($E877),0,$F877*VLOOKUP($E877,'INFO_Materials recyclability'!$I$6:$M$14,4,0))</f>
        <v>0</v>
      </c>
      <c r="Y877" s="62">
        <f>$J877+$K877+$L877+$M877+$N877+$O877+$P877+$Q877+$R877+IF(ISBLANK($E877),0,$F877*(1-VLOOKUP($E877,'INFO_Materials recyclability'!$I$6:$M$14,4,0)))</f>
        <v>0</v>
      </c>
      <c r="Z877" s="62">
        <f>$G877+$H877+$I877+$J877+IF(ISBLANK($E877),0,$F877*VLOOKUP($E877,'INFO_Materials recyclability'!$I$6:$M$14,5,0))</f>
        <v>0</v>
      </c>
      <c r="AA877" s="62">
        <f>$K877+$L877+$M877+$N877+$O877+$P877+$Q877+$R877+IF(ISBLANK($E877),0,$F877*(1-VLOOKUP($E877,'INFO_Materials recyclability'!$I$6:$M$14,5,0)))</f>
        <v>0</v>
      </c>
    </row>
    <row r="878" spans="2:27" x14ac:dyDescent="0.35">
      <c r="B878" s="5"/>
      <c r="C878" s="5"/>
      <c r="D878" s="26"/>
      <c r="E878" s="51"/>
      <c r="F878" s="53"/>
      <c r="G878" s="49"/>
      <c r="H878" s="49"/>
      <c r="I878" s="49"/>
      <c r="J878" s="49"/>
      <c r="K878" s="49"/>
      <c r="L878" s="49"/>
      <c r="M878" s="49"/>
      <c r="N878" s="49"/>
      <c r="O878" s="49"/>
      <c r="P878" s="56"/>
      <c r="Q878" s="70"/>
      <c r="R878" s="61"/>
      <c r="T878" s="62">
        <f>$G878+$H878+$L878+IF(ISBLANK($E878),0,$F878*VLOOKUP($E878,'INFO_Materials recyclability'!$I$6:$M$14,2,0))</f>
        <v>0</v>
      </c>
      <c r="U878" s="62">
        <f>$I878+$J878+$K878+$M878+$N878+$O878+$P878+$Q878+$R878+IF(ISBLANK($E878),0,$F878*(1-VLOOKUP($E878,'INFO_Materials recyclability'!$I$6:$M$14,2,0)))</f>
        <v>0</v>
      </c>
      <c r="V878" s="62">
        <f>$G878+$H878+$K878+IF(ISBLANK($E878),0,$F878*VLOOKUP($E878,'INFO_Materials recyclability'!$I$6:$M$14,3,0))</f>
        <v>0</v>
      </c>
      <c r="W878" s="62">
        <f>$I878+$J878+$L878+$M878+$N878+$O878+$P878+$Q878+$R878+IF(ISBLANK($E878),0,$F878*(1-VLOOKUP($E878,'INFO_Materials recyclability'!$I$6:$M$14,3,0)))</f>
        <v>0</v>
      </c>
      <c r="X878" s="62">
        <f>$G878+$H878+$I878+IF(ISBLANK($E878),0,$F878*VLOOKUP($E878,'INFO_Materials recyclability'!$I$6:$M$14,4,0))</f>
        <v>0</v>
      </c>
      <c r="Y878" s="62">
        <f>$J878+$K878+$L878+$M878+$N878+$O878+$P878+$Q878+$R878+IF(ISBLANK($E878),0,$F878*(1-VLOOKUP($E878,'INFO_Materials recyclability'!$I$6:$M$14,4,0)))</f>
        <v>0</v>
      </c>
      <c r="Z878" s="62">
        <f>$G878+$H878+$I878+$J878+IF(ISBLANK($E878),0,$F878*VLOOKUP($E878,'INFO_Materials recyclability'!$I$6:$M$14,5,0))</f>
        <v>0</v>
      </c>
      <c r="AA878" s="62">
        <f>$K878+$L878+$M878+$N878+$O878+$P878+$Q878+$R878+IF(ISBLANK($E878),0,$F878*(1-VLOOKUP($E878,'INFO_Materials recyclability'!$I$6:$M$14,5,0)))</f>
        <v>0</v>
      </c>
    </row>
    <row r="879" spans="2:27" x14ac:dyDescent="0.35">
      <c r="B879" s="5"/>
      <c r="C879" s="5"/>
      <c r="D879" s="26"/>
      <c r="E879" s="51"/>
      <c r="F879" s="53"/>
      <c r="G879" s="49"/>
      <c r="H879" s="49"/>
      <c r="I879" s="49"/>
      <c r="J879" s="49"/>
      <c r="K879" s="49"/>
      <c r="L879" s="49"/>
      <c r="M879" s="49"/>
      <c r="N879" s="49"/>
      <c r="O879" s="49"/>
      <c r="P879" s="56"/>
      <c r="Q879" s="70"/>
      <c r="R879" s="61"/>
      <c r="T879" s="62">
        <f>$G879+$H879+$L879+IF(ISBLANK($E879),0,$F879*VLOOKUP($E879,'INFO_Materials recyclability'!$I$6:$M$14,2,0))</f>
        <v>0</v>
      </c>
      <c r="U879" s="62">
        <f>$I879+$J879+$K879+$M879+$N879+$O879+$P879+$Q879+$R879+IF(ISBLANK($E879),0,$F879*(1-VLOOKUP($E879,'INFO_Materials recyclability'!$I$6:$M$14,2,0)))</f>
        <v>0</v>
      </c>
      <c r="V879" s="62">
        <f>$G879+$H879+$K879+IF(ISBLANK($E879),0,$F879*VLOOKUP($E879,'INFO_Materials recyclability'!$I$6:$M$14,3,0))</f>
        <v>0</v>
      </c>
      <c r="W879" s="62">
        <f>$I879+$J879+$L879+$M879+$N879+$O879+$P879+$Q879+$R879+IF(ISBLANK($E879),0,$F879*(1-VLOOKUP($E879,'INFO_Materials recyclability'!$I$6:$M$14,3,0)))</f>
        <v>0</v>
      </c>
      <c r="X879" s="62">
        <f>$G879+$H879+$I879+IF(ISBLANK($E879),0,$F879*VLOOKUP($E879,'INFO_Materials recyclability'!$I$6:$M$14,4,0))</f>
        <v>0</v>
      </c>
      <c r="Y879" s="62">
        <f>$J879+$K879+$L879+$M879+$N879+$O879+$P879+$Q879+$R879+IF(ISBLANK($E879),0,$F879*(1-VLOOKUP($E879,'INFO_Materials recyclability'!$I$6:$M$14,4,0)))</f>
        <v>0</v>
      </c>
      <c r="Z879" s="62">
        <f>$G879+$H879+$I879+$J879+IF(ISBLANK($E879),0,$F879*VLOOKUP($E879,'INFO_Materials recyclability'!$I$6:$M$14,5,0))</f>
        <v>0</v>
      </c>
      <c r="AA879" s="62">
        <f>$K879+$L879+$M879+$N879+$O879+$P879+$Q879+$R879+IF(ISBLANK($E879),0,$F879*(1-VLOOKUP($E879,'INFO_Materials recyclability'!$I$6:$M$14,5,0)))</f>
        <v>0</v>
      </c>
    </row>
    <row r="880" spans="2:27" x14ac:dyDescent="0.35">
      <c r="B880" s="5"/>
      <c r="C880" s="5"/>
      <c r="D880" s="26"/>
      <c r="E880" s="51"/>
      <c r="F880" s="53"/>
      <c r="G880" s="49"/>
      <c r="H880" s="49"/>
      <c r="I880" s="49"/>
      <c r="J880" s="49"/>
      <c r="K880" s="49"/>
      <c r="L880" s="49"/>
      <c r="M880" s="49"/>
      <c r="N880" s="49"/>
      <c r="O880" s="49"/>
      <c r="P880" s="56"/>
      <c r="Q880" s="70"/>
      <c r="R880" s="61"/>
      <c r="T880" s="62">
        <f>$G880+$H880+$L880+IF(ISBLANK($E880),0,$F880*VLOOKUP($E880,'INFO_Materials recyclability'!$I$6:$M$14,2,0))</f>
        <v>0</v>
      </c>
      <c r="U880" s="62">
        <f>$I880+$J880+$K880+$M880+$N880+$O880+$P880+$Q880+$R880+IF(ISBLANK($E880),0,$F880*(1-VLOOKUP($E880,'INFO_Materials recyclability'!$I$6:$M$14,2,0)))</f>
        <v>0</v>
      </c>
      <c r="V880" s="62">
        <f>$G880+$H880+$K880+IF(ISBLANK($E880),0,$F880*VLOOKUP($E880,'INFO_Materials recyclability'!$I$6:$M$14,3,0))</f>
        <v>0</v>
      </c>
      <c r="W880" s="62">
        <f>$I880+$J880+$L880+$M880+$N880+$O880+$P880+$Q880+$R880+IF(ISBLANK($E880),0,$F880*(1-VLOOKUP($E880,'INFO_Materials recyclability'!$I$6:$M$14,3,0)))</f>
        <v>0</v>
      </c>
      <c r="X880" s="62">
        <f>$G880+$H880+$I880+IF(ISBLANK($E880),0,$F880*VLOOKUP($E880,'INFO_Materials recyclability'!$I$6:$M$14,4,0))</f>
        <v>0</v>
      </c>
      <c r="Y880" s="62">
        <f>$J880+$K880+$L880+$M880+$N880+$O880+$P880+$Q880+$R880+IF(ISBLANK($E880),0,$F880*(1-VLOOKUP($E880,'INFO_Materials recyclability'!$I$6:$M$14,4,0)))</f>
        <v>0</v>
      </c>
      <c r="Z880" s="62">
        <f>$G880+$H880+$I880+$J880+IF(ISBLANK($E880),0,$F880*VLOOKUP($E880,'INFO_Materials recyclability'!$I$6:$M$14,5,0))</f>
        <v>0</v>
      </c>
      <c r="AA880" s="62">
        <f>$K880+$L880+$M880+$N880+$O880+$P880+$Q880+$R880+IF(ISBLANK($E880),0,$F880*(1-VLOOKUP($E880,'INFO_Materials recyclability'!$I$6:$M$14,5,0)))</f>
        <v>0</v>
      </c>
    </row>
    <row r="881" spans="2:27" x14ac:dyDescent="0.35">
      <c r="B881" s="5"/>
      <c r="C881" s="5"/>
      <c r="D881" s="26"/>
      <c r="E881" s="51"/>
      <c r="F881" s="53"/>
      <c r="G881" s="49"/>
      <c r="H881" s="49"/>
      <c r="I881" s="49"/>
      <c r="J881" s="49"/>
      <c r="K881" s="49"/>
      <c r="L881" s="49"/>
      <c r="M881" s="49"/>
      <c r="N881" s="49"/>
      <c r="O881" s="49"/>
      <c r="P881" s="56"/>
      <c r="Q881" s="70"/>
      <c r="R881" s="61"/>
      <c r="T881" s="62">
        <f>$G881+$H881+$L881+IF(ISBLANK($E881),0,$F881*VLOOKUP($E881,'INFO_Materials recyclability'!$I$6:$M$14,2,0))</f>
        <v>0</v>
      </c>
      <c r="U881" s="62">
        <f>$I881+$J881+$K881+$M881+$N881+$O881+$P881+$Q881+$R881+IF(ISBLANK($E881),0,$F881*(1-VLOOKUP($E881,'INFO_Materials recyclability'!$I$6:$M$14,2,0)))</f>
        <v>0</v>
      </c>
      <c r="V881" s="62">
        <f>$G881+$H881+$K881+IF(ISBLANK($E881),0,$F881*VLOOKUP($E881,'INFO_Materials recyclability'!$I$6:$M$14,3,0))</f>
        <v>0</v>
      </c>
      <c r="W881" s="62">
        <f>$I881+$J881+$L881+$M881+$N881+$O881+$P881+$Q881+$R881+IF(ISBLANK($E881),0,$F881*(1-VLOOKUP($E881,'INFO_Materials recyclability'!$I$6:$M$14,3,0)))</f>
        <v>0</v>
      </c>
      <c r="X881" s="62">
        <f>$G881+$H881+$I881+IF(ISBLANK($E881),0,$F881*VLOOKUP($E881,'INFO_Materials recyclability'!$I$6:$M$14,4,0))</f>
        <v>0</v>
      </c>
      <c r="Y881" s="62">
        <f>$J881+$K881+$L881+$M881+$N881+$O881+$P881+$Q881+$R881+IF(ISBLANK($E881),0,$F881*(1-VLOOKUP($E881,'INFO_Materials recyclability'!$I$6:$M$14,4,0)))</f>
        <v>0</v>
      </c>
      <c r="Z881" s="62">
        <f>$G881+$H881+$I881+$J881+IF(ISBLANK($E881),0,$F881*VLOOKUP($E881,'INFO_Materials recyclability'!$I$6:$M$14,5,0))</f>
        <v>0</v>
      </c>
      <c r="AA881" s="62">
        <f>$K881+$L881+$M881+$N881+$O881+$P881+$Q881+$R881+IF(ISBLANK($E881),0,$F881*(1-VLOOKUP($E881,'INFO_Materials recyclability'!$I$6:$M$14,5,0)))</f>
        <v>0</v>
      </c>
    </row>
    <row r="882" spans="2:27" x14ac:dyDescent="0.35">
      <c r="B882" s="5"/>
      <c r="C882" s="5"/>
      <c r="D882" s="26"/>
      <c r="E882" s="51"/>
      <c r="F882" s="53"/>
      <c r="G882" s="49"/>
      <c r="H882" s="49"/>
      <c r="I882" s="49"/>
      <c r="J882" s="49"/>
      <c r="K882" s="49"/>
      <c r="L882" s="49"/>
      <c r="M882" s="49"/>
      <c r="N882" s="49"/>
      <c r="O882" s="49"/>
      <c r="P882" s="56"/>
      <c r="Q882" s="70"/>
      <c r="R882" s="61"/>
      <c r="T882" s="62">
        <f>$G882+$H882+$L882+IF(ISBLANK($E882),0,$F882*VLOOKUP($E882,'INFO_Materials recyclability'!$I$6:$M$14,2,0))</f>
        <v>0</v>
      </c>
      <c r="U882" s="62">
        <f>$I882+$J882+$K882+$M882+$N882+$O882+$P882+$Q882+$R882+IF(ISBLANK($E882),0,$F882*(1-VLOOKUP($E882,'INFO_Materials recyclability'!$I$6:$M$14,2,0)))</f>
        <v>0</v>
      </c>
      <c r="V882" s="62">
        <f>$G882+$H882+$K882+IF(ISBLANK($E882),0,$F882*VLOOKUP($E882,'INFO_Materials recyclability'!$I$6:$M$14,3,0))</f>
        <v>0</v>
      </c>
      <c r="W882" s="62">
        <f>$I882+$J882+$L882+$M882+$N882+$O882+$P882+$Q882+$R882+IF(ISBLANK($E882),0,$F882*(1-VLOOKUP($E882,'INFO_Materials recyclability'!$I$6:$M$14,3,0)))</f>
        <v>0</v>
      </c>
      <c r="X882" s="62">
        <f>$G882+$H882+$I882+IF(ISBLANK($E882),0,$F882*VLOOKUP($E882,'INFO_Materials recyclability'!$I$6:$M$14,4,0))</f>
        <v>0</v>
      </c>
      <c r="Y882" s="62">
        <f>$J882+$K882+$L882+$M882+$N882+$O882+$P882+$Q882+$R882+IF(ISBLANK($E882),0,$F882*(1-VLOOKUP($E882,'INFO_Materials recyclability'!$I$6:$M$14,4,0)))</f>
        <v>0</v>
      </c>
      <c r="Z882" s="62">
        <f>$G882+$H882+$I882+$J882+IF(ISBLANK($E882),0,$F882*VLOOKUP($E882,'INFO_Materials recyclability'!$I$6:$M$14,5,0))</f>
        <v>0</v>
      </c>
      <c r="AA882" s="62">
        <f>$K882+$L882+$M882+$N882+$O882+$P882+$Q882+$R882+IF(ISBLANK($E882),0,$F882*(1-VLOOKUP($E882,'INFO_Materials recyclability'!$I$6:$M$14,5,0)))</f>
        <v>0</v>
      </c>
    </row>
    <row r="883" spans="2:27" x14ac:dyDescent="0.35">
      <c r="B883" s="5"/>
      <c r="C883" s="5"/>
      <c r="D883" s="26"/>
      <c r="E883" s="51"/>
      <c r="F883" s="53"/>
      <c r="G883" s="49"/>
      <c r="H883" s="49"/>
      <c r="I883" s="49"/>
      <c r="J883" s="49"/>
      <c r="K883" s="49"/>
      <c r="L883" s="49"/>
      <c r="M883" s="49"/>
      <c r="N883" s="49"/>
      <c r="O883" s="49"/>
      <c r="P883" s="56"/>
      <c r="Q883" s="70"/>
      <c r="R883" s="61"/>
      <c r="T883" s="62">
        <f>$G883+$H883+$L883+IF(ISBLANK($E883),0,$F883*VLOOKUP($E883,'INFO_Materials recyclability'!$I$6:$M$14,2,0))</f>
        <v>0</v>
      </c>
      <c r="U883" s="62">
        <f>$I883+$J883+$K883+$M883+$N883+$O883+$P883+$Q883+$R883+IF(ISBLANK($E883),0,$F883*(1-VLOOKUP($E883,'INFO_Materials recyclability'!$I$6:$M$14,2,0)))</f>
        <v>0</v>
      </c>
      <c r="V883" s="62">
        <f>$G883+$H883+$K883+IF(ISBLANK($E883),0,$F883*VLOOKUP($E883,'INFO_Materials recyclability'!$I$6:$M$14,3,0))</f>
        <v>0</v>
      </c>
      <c r="W883" s="62">
        <f>$I883+$J883+$L883+$M883+$N883+$O883+$P883+$Q883+$R883+IF(ISBLANK($E883),0,$F883*(1-VLOOKUP($E883,'INFO_Materials recyclability'!$I$6:$M$14,3,0)))</f>
        <v>0</v>
      </c>
      <c r="X883" s="62">
        <f>$G883+$H883+$I883+IF(ISBLANK($E883),0,$F883*VLOOKUP($E883,'INFO_Materials recyclability'!$I$6:$M$14,4,0))</f>
        <v>0</v>
      </c>
      <c r="Y883" s="62">
        <f>$J883+$K883+$L883+$M883+$N883+$O883+$P883+$Q883+$R883+IF(ISBLANK($E883),0,$F883*(1-VLOOKUP($E883,'INFO_Materials recyclability'!$I$6:$M$14,4,0)))</f>
        <v>0</v>
      </c>
      <c r="Z883" s="62">
        <f>$G883+$H883+$I883+$J883+IF(ISBLANK($E883),0,$F883*VLOOKUP($E883,'INFO_Materials recyclability'!$I$6:$M$14,5,0))</f>
        <v>0</v>
      </c>
      <c r="AA883" s="62">
        <f>$K883+$L883+$M883+$N883+$O883+$P883+$Q883+$R883+IF(ISBLANK($E883),0,$F883*(1-VLOOKUP($E883,'INFO_Materials recyclability'!$I$6:$M$14,5,0)))</f>
        <v>0</v>
      </c>
    </row>
    <row r="884" spans="2:27" x14ac:dyDescent="0.35">
      <c r="B884" s="5"/>
      <c r="C884" s="5"/>
      <c r="D884" s="26"/>
      <c r="E884" s="51"/>
      <c r="F884" s="53"/>
      <c r="G884" s="49"/>
      <c r="H884" s="49"/>
      <c r="I884" s="49"/>
      <c r="J884" s="49"/>
      <c r="K884" s="49"/>
      <c r="L884" s="49"/>
      <c r="M884" s="49"/>
      <c r="N884" s="49"/>
      <c r="O884" s="49"/>
      <c r="P884" s="56"/>
      <c r="Q884" s="70"/>
      <c r="R884" s="61"/>
      <c r="T884" s="62">
        <f>$G884+$H884+$L884+IF(ISBLANK($E884),0,$F884*VLOOKUP($E884,'INFO_Materials recyclability'!$I$6:$M$14,2,0))</f>
        <v>0</v>
      </c>
      <c r="U884" s="62">
        <f>$I884+$J884+$K884+$M884+$N884+$O884+$P884+$Q884+$R884+IF(ISBLANK($E884),0,$F884*(1-VLOOKUP($E884,'INFO_Materials recyclability'!$I$6:$M$14,2,0)))</f>
        <v>0</v>
      </c>
      <c r="V884" s="62">
        <f>$G884+$H884+$K884+IF(ISBLANK($E884),0,$F884*VLOOKUP($E884,'INFO_Materials recyclability'!$I$6:$M$14,3,0))</f>
        <v>0</v>
      </c>
      <c r="W884" s="62">
        <f>$I884+$J884+$L884+$M884+$N884+$O884+$P884+$Q884+$R884+IF(ISBLANK($E884),0,$F884*(1-VLOOKUP($E884,'INFO_Materials recyclability'!$I$6:$M$14,3,0)))</f>
        <v>0</v>
      </c>
      <c r="X884" s="62">
        <f>$G884+$H884+$I884+IF(ISBLANK($E884),0,$F884*VLOOKUP($E884,'INFO_Materials recyclability'!$I$6:$M$14,4,0))</f>
        <v>0</v>
      </c>
      <c r="Y884" s="62">
        <f>$J884+$K884+$L884+$M884+$N884+$O884+$P884+$Q884+$R884+IF(ISBLANK($E884),0,$F884*(1-VLOOKUP($E884,'INFO_Materials recyclability'!$I$6:$M$14,4,0)))</f>
        <v>0</v>
      </c>
      <c r="Z884" s="62">
        <f>$G884+$H884+$I884+$J884+IF(ISBLANK($E884),0,$F884*VLOOKUP($E884,'INFO_Materials recyclability'!$I$6:$M$14,5,0))</f>
        <v>0</v>
      </c>
      <c r="AA884" s="62">
        <f>$K884+$L884+$M884+$N884+$O884+$P884+$Q884+$R884+IF(ISBLANK($E884),0,$F884*(1-VLOOKUP($E884,'INFO_Materials recyclability'!$I$6:$M$14,5,0)))</f>
        <v>0</v>
      </c>
    </row>
    <row r="885" spans="2:27" x14ac:dyDescent="0.35">
      <c r="B885" s="5"/>
      <c r="C885" s="5"/>
      <c r="D885" s="26"/>
      <c r="E885" s="51"/>
      <c r="F885" s="53"/>
      <c r="G885" s="49"/>
      <c r="H885" s="49"/>
      <c r="I885" s="49"/>
      <c r="J885" s="49"/>
      <c r="K885" s="49"/>
      <c r="L885" s="49"/>
      <c r="M885" s="49"/>
      <c r="N885" s="49"/>
      <c r="O885" s="49"/>
      <c r="P885" s="56"/>
      <c r="Q885" s="70"/>
      <c r="R885" s="61"/>
      <c r="T885" s="62">
        <f>$G885+$H885+$L885+IF(ISBLANK($E885),0,$F885*VLOOKUP($E885,'INFO_Materials recyclability'!$I$6:$M$14,2,0))</f>
        <v>0</v>
      </c>
      <c r="U885" s="62">
        <f>$I885+$J885+$K885+$M885+$N885+$O885+$P885+$Q885+$R885+IF(ISBLANK($E885),0,$F885*(1-VLOOKUP($E885,'INFO_Materials recyclability'!$I$6:$M$14,2,0)))</f>
        <v>0</v>
      </c>
      <c r="V885" s="62">
        <f>$G885+$H885+$K885+IF(ISBLANK($E885),0,$F885*VLOOKUP($E885,'INFO_Materials recyclability'!$I$6:$M$14,3,0))</f>
        <v>0</v>
      </c>
      <c r="W885" s="62">
        <f>$I885+$J885+$L885+$M885+$N885+$O885+$P885+$Q885+$R885+IF(ISBLANK($E885),0,$F885*(1-VLOOKUP($E885,'INFO_Materials recyclability'!$I$6:$M$14,3,0)))</f>
        <v>0</v>
      </c>
      <c r="X885" s="62">
        <f>$G885+$H885+$I885+IF(ISBLANK($E885),0,$F885*VLOOKUP($E885,'INFO_Materials recyclability'!$I$6:$M$14,4,0))</f>
        <v>0</v>
      </c>
      <c r="Y885" s="62">
        <f>$J885+$K885+$L885+$M885+$N885+$O885+$P885+$Q885+$R885+IF(ISBLANK($E885),0,$F885*(1-VLOOKUP($E885,'INFO_Materials recyclability'!$I$6:$M$14,4,0)))</f>
        <v>0</v>
      </c>
      <c r="Z885" s="62">
        <f>$G885+$H885+$I885+$J885+IF(ISBLANK($E885),0,$F885*VLOOKUP($E885,'INFO_Materials recyclability'!$I$6:$M$14,5,0))</f>
        <v>0</v>
      </c>
      <c r="AA885" s="62">
        <f>$K885+$L885+$M885+$N885+$O885+$P885+$Q885+$R885+IF(ISBLANK($E885),0,$F885*(1-VLOOKUP($E885,'INFO_Materials recyclability'!$I$6:$M$14,5,0)))</f>
        <v>0</v>
      </c>
    </row>
    <row r="886" spans="2:27" x14ac:dyDescent="0.35">
      <c r="B886" s="5"/>
      <c r="C886" s="5"/>
      <c r="D886" s="26"/>
      <c r="E886" s="51"/>
      <c r="F886" s="53"/>
      <c r="G886" s="49"/>
      <c r="H886" s="49"/>
      <c r="I886" s="49"/>
      <c r="J886" s="49"/>
      <c r="K886" s="49"/>
      <c r="L886" s="49"/>
      <c r="M886" s="49"/>
      <c r="N886" s="49"/>
      <c r="O886" s="49"/>
      <c r="P886" s="56"/>
      <c r="Q886" s="70"/>
      <c r="R886" s="61"/>
      <c r="T886" s="62">
        <f>$G886+$H886+$L886+IF(ISBLANK($E886),0,$F886*VLOOKUP($E886,'INFO_Materials recyclability'!$I$6:$M$14,2,0))</f>
        <v>0</v>
      </c>
      <c r="U886" s="62">
        <f>$I886+$J886+$K886+$M886+$N886+$O886+$P886+$Q886+$R886+IF(ISBLANK($E886),0,$F886*(1-VLOOKUP($E886,'INFO_Materials recyclability'!$I$6:$M$14,2,0)))</f>
        <v>0</v>
      </c>
      <c r="V886" s="62">
        <f>$G886+$H886+$K886+IF(ISBLANK($E886),0,$F886*VLOOKUP($E886,'INFO_Materials recyclability'!$I$6:$M$14,3,0))</f>
        <v>0</v>
      </c>
      <c r="W886" s="62">
        <f>$I886+$J886+$L886+$M886+$N886+$O886+$P886+$Q886+$R886+IF(ISBLANK($E886),0,$F886*(1-VLOOKUP($E886,'INFO_Materials recyclability'!$I$6:$M$14,3,0)))</f>
        <v>0</v>
      </c>
      <c r="X886" s="62">
        <f>$G886+$H886+$I886+IF(ISBLANK($E886),0,$F886*VLOOKUP($E886,'INFO_Materials recyclability'!$I$6:$M$14,4,0))</f>
        <v>0</v>
      </c>
      <c r="Y886" s="62">
        <f>$J886+$K886+$L886+$M886+$N886+$O886+$P886+$Q886+$R886+IF(ISBLANK($E886),0,$F886*(1-VLOOKUP($E886,'INFO_Materials recyclability'!$I$6:$M$14,4,0)))</f>
        <v>0</v>
      </c>
      <c r="Z886" s="62">
        <f>$G886+$H886+$I886+$J886+IF(ISBLANK($E886),0,$F886*VLOOKUP($E886,'INFO_Materials recyclability'!$I$6:$M$14,5,0))</f>
        <v>0</v>
      </c>
      <c r="AA886" s="62">
        <f>$K886+$L886+$M886+$N886+$O886+$P886+$Q886+$R886+IF(ISBLANK($E886),0,$F886*(1-VLOOKUP($E886,'INFO_Materials recyclability'!$I$6:$M$14,5,0)))</f>
        <v>0</v>
      </c>
    </row>
    <row r="887" spans="2:27" x14ac:dyDescent="0.35">
      <c r="B887" s="5"/>
      <c r="C887" s="5"/>
      <c r="D887" s="26"/>
      <c r="E887" s="51"/>
      <c r="F887" s="53"/>
      <c r="G887" s="49"/>
      <c r="H887" s="49"/>
      <c r="I887" s="49"/>
      <c r="J887" s="49"/>
      <c r="K887" s="49"/>
      <c r="L887" s="49"/>
      <c r="M887" s="49"/>
      <c r="N887" s="49"/>
      <c r="O887" s="49"/>
      <c r="P887" s="56"/>
      <c r="Q887" s="70"/>
      <c r="R887" s="61"/>
      <c r="T887" s="62">
        <f>$G887+$H887+$L887+IF(ISBLANK($E887),0,$F887*VLOOKUP($E887,'INFO_Materials recyclability'!$I$6:$M$14,2,0))</f>
        <v>0</v>
      </c>
      <c r="U887" s="62">
        <f>$I887+$J887+$K887+$M887+$N887+$O887+$P887+$Q887+$R887+IF(ISBLANK($E887),0,$F887*(1-VLOOKUP($E887,'INFO_Materials recyclability'!$I$6:$M$14,2,0)))</f>
        <v>0</v>
      </c>
      <c r="V887" s="62">
        <f>$G887+$H887+$K887+IF(ISBLANK($E887),0,$F887*VLOOKUP($E887,'INFO_Materials recyclability'!$I$6:$M$14,3,0))</f>
        <v>0</v>
      </c>
      <c r="W887" s="62">
        <f>$I887+$J887+$L887+$M887+$N887+$O887+$P887+$Q887+$R887+IF(ISBLANK($E887),0,$F887*(1-VLOOKUP($E887,'INFO_Materials recyclability'!$I$6:$M$14,3,0)))</f>
        <v>0</v>
      </c>
      <c r="X887" s="62">
        <f>$G887+$H887+$I887+IF(ISBLANK($E887),0,$F887*VLOOKUP($E887,'INFO_Materials recyclability'!$I$6:$M$14,4,0))</f>
        <v>0</v>
      </c>
      <c r="Y887" s="62">
        <f>$J887+$K887+$L887+$M887+$N887+$O887+$P887+$Q887+$R887+IF(ISBLANK($E887),0,$F887*(1-VLOOKUP($E887,'INFO_Materials recyclability'!$I$6:$M$14,4,0)))</f>
        <v>0</v>
      </c>
      <c r="Z887" s="62">
        <f>$G887+$H887+$I887+$J887+IF(ISBLANK($E887),0,$F887*VLOOKUP($E887,'INFO_Materials recyclability'!$I$6:$M$14,5,0))</f>
        <v>0</v>
      </c>
      <c r="AA887" s="62">
        <f>$K887+$L887+$M887+$N887+$O887+$P887+$Q887+$R887+IF(ISBLANK($E887),0,$F887*(1-VLOOKUP($E887,'INFO_Materials recyclability'!$I$6:$M$14,5,0)))</f>
        <v>0</v>
      </c>
    </row>
    <row r="888" spans="2:27" x14ac:dyDescent="0.35">
      <c r="B888" s="5"/>
      <c r="C888" s="5"/>
      <c r="D888" s="26"/>
      <c r="E888" s="51"/>
      <c r="F888" s="53"/>
      <c r="G888" s="49"/>
      <c r="H888" s="49"/>
      <c r="I888" s="49"/>
      <c r="J888" s="49"/>
      <c r="K888" s="49"/>
      <c r="L888" s="49"/>
      <c r="M888" s="49"/>
      <c r="N888" s="49"/>
      <c r="O888" s="49"/>
      <c r="P888" s="56"/>
      <c r="Q888" s="70"/>
      <c r="R888" s="61"/>
      <c r="T888" s="62">
        <f>$G888+$H888+$L888+IF(ISBLANK($E888),0,$F888*VLOOKUP($E888,'INFO_Materials recyclability'!$I$6:$M$14,2,0))</f>
        <v>0</v>
      </c>
      <c r="U888" s="62">
        <f>$I888+$J888+$K888+$M888+$N888+$O888+$P888+$Q888+$R888+IF(ISBLANK($E888),0,$F888*(1-VLOOKUP($E888,'INFO_Materials recyclability'!$I$6:$M$14,2,0)))</f>
        <v>0</v>
      </c>
      <c r="V888" s="62">
        <f>$G888+$H888+$K888+IF(ISBLANK($E888),0,$F888*VLOOKUP($E888,'INFO_Materials recyclability'!$I$6:$M$14,3,0))</f>
        <v>0</v>
      </c>
      <c r="W888" s="62">
        <f>$I888+$J888+$L888+$M888+$N888+$O888+$P888+$Q888+$R888+IF(ISBLANK($E888),0,$F888*(1-VLOOKUP($E888,'INFO_Materials recyclability'!$I$6:$M$14,3,0)))</f>
        <v>0</v>
      </c>
      <c r="X888" s="62">
        <f>$G888+$H888+$I888+IF(ISBLANK($E888),0,$F888*VLOOKUP($E888,'INFO_Materials recyclability'!$I$6:$M$14,4,0))</f>
        <v>0</v>
      </c>
      <c r="Y888" s="62">
        <f>$J888+$K888+$L888+$M888+$N888+$O888+$P888+$Q888+$R888+IF(ISBLANK($E888),0,$F888*(1-VLOOKUP($E888,'INFO_Materials recyclability'!$I$6:$M$14,4,0)))</f>
        <v>0</v>
      </c>
      <c r="Z888" s="62">
        <f>$G888+$H888+$I888+$J888+IF(ISBLANK($E888),0,$F888*VLOOKUP($E888,'INFO_Materials recyclability'!$I$6:$M$14,5,0))</f>
        <v>0</v>
      </c>
      <c r="AA888" s="62">
        <f>$K888+$L888+$M888+$N888+$O888+$P888+$Q888+$R888+IF(ISBLANK($E888),0,$F888*(1-VLOOKUP($E888,'INFO_Materials recyclability'!$I$6:$M$14,5,0)))</f>
        <v>0</v>
      </c>
    </row>
    <row r="889" spans="2:27" x14ac:dyDescent="0.35">
      <c r="B889" s="5"/>
      <c r="C889" s="5"/>
      <c r="D889" s="26"/>
      <c r="E889" s="51"/>
      <c r="F889" s="53"/>
      <c r="G889" s="49"/>
      <c r="H889" s="49"/>
      <c r="I889" s="49"/>
      <c r="J889" s="49"/>
      <c r="K889" s="49"/>
      <c r="L889" s="49"/>
      <c r="M889" s="49"/>
      <c r="N889" s="49"/>
      <c r="O889" s="49"/>
      <c r="P889" s="56"/>
      <c r="Q889" s="70"/>
      <c r="R889" s="61"/>
      <c r="T889" s="62">
        <f>$G889+$H889+$L889+IF(ISBLANK($E889),0,$F889*VLOOKUP($E889,'INFO_Materials recyclability'!$I$6:$M$14,2,0))</f>
        <v>0</v>
      </c>
      <c r="U889" s="62">
        <f>$I889+$J889+$K889+$M889+$N889+$O889+$P889+$Q889+$R889+IF(ISBLANK($E889),0,$F889*(1-VLOOKUP($E889,'INFO_Materials recyclability'!$I$6:$M$14,2,0)))</f>
        <v>0</v>
      </c>
      <c r="V889" s="62">
        <f>$G889+$H889+$K889+IF(ISBLANK($E889),0,$F889*VLOOKUP($E889,'INFO_Materials recyclability'!$I$6:$M$14,3,0))</f>
        <v>0</v>
      </c>
      <c r="W889" s="62">
        <f>$I889+$J889+$L889+$M889+$N889+$O889+$P889+$Q889+$R889+IF(ISBLANK($E889),0,$F889*(1-VLOOKUP($E889,'INFO_Materials recyclability'!$I$6:$M$14,3,0)))</f>
        <v>0</v>
      </c>
      <c r="X889" s="62">
        <f>$G889+$H889+$I889+IF(ISBLANK($E889),0,$F889*VLOOKUP($E889,'INFO_Materials recyclability'!$I$6:$M$14,4,0))</f>
        <v>0</v>
      </c>
      <c r="Y889" s="62">
        <f>$J889+$K889+$L889+$M889+$N889+$O889+$P889+$Q889+$R889+IF(ISBLANK($E889),0,$F889*(1-VLOOKUP($E889,'INFO_Materials recyclability'!$I$6:$M$14,4,0)))</f>
        <v>0</v>
      </c>
      <c r="Z889" s="62">
        <f>$G889+$H889+$I889+$J889+IF(ISBLANK($E889),0,$F889*VLOOKUP($E889,'INFO_Materials recyclability'!$I$6:$M$14,5,0))</f>
        <v>0</v>
      </c>
      <c r="AA889" s="62">
        <f>$K889+$L889+$M889+$N889+$O889+$P889+$Q889+$R889+IF(ISBLANK($E889),0,$F889*(1-VLOOKUP($E889,'INFO_Materials recyclability'!$I$6:$M$14,5,0)))</f>
        <v>0</v>
      </c>
    </row>
    <row r="890" spans="2:27" x14ac:dyDescent="0.35">
      <c r="B890" s="5"/>
      <c r="C890" s="5"/>
      <c r="D890" s="26"/>
      <c r="E890" s="51"/>
      <c r="F890" s="53"/>
      <c r="G890" s="49"/>
      <c r="H890" s="49"/>
      <c r="I890" s="49"/>
      <c r="J890" s="49"/>
      <c r="K890" s="49"/>
      <c r="L890" s="49"/>
      <c r="M890" s="49"/>
      <c r="N890" s="49"/>
      <c r="O890" s="49"/>
      <c r="P890" s="56"/>
      <c r="Q890" s="70"/>
      <c r="R890" s="61"/>
      <c r="T890" s="62">
        <f>$G890+$H890+$L890+IF(ISBLANK($E890),0,$F890*VLOOKUP($E890,'INFO_Materials recyclability'!$I$6:$M$14,2,0))</f>
        <v>0</v>
      </c>
      <c r="U890" s="62">
        <f>$I890+$J890+$K890+$M890+$N890+$O890+$P890+$Q890+$R890+IF(ISBLANK($E890),0,$F890*(1-VLOOKUP($E890,'INFO_Materials recyclability'!$I$6:$M$14,2,0)))</f>
        <v>0</v>
      </c>
      <c r="V890" s="62">
        <f>$G890+$H890+$K890+IF(ISBLANK($E890),0,$F890*VLOOKUP($E890,'INFO_Materials recyclability'!$I$6:$M$14,3,0))</f>
        <v>0</v>
      </c>
      <c r="W890" s="62">
        <f>$I890+$J890+$L890+$M890+$N890+$O890+$P890+$Q890+$R890+IF(ISBLANK($E890),0,$F890*(1-VLOOKUP($E890,'INFO_Materials recyclability'!$I$6:$M$14,3,0)))</f>
        <v>0</v>
      </c>
      <c r="X890" s="62">
        <f>$G890+$H890+$I890+IF(ISBLANK($E890),0,$F890*VLOOKUP($E890,'INFO_Materials recyclability'!$I$6:$M$14,4,0))</f>
        <v>0</v>
      </c>
      <c r="Y890" s="62">
        <f>$J890+$K890+$L890+$M890+$N890+$O890+$P890+$Q890+$R890+IF(ISBLANK($E890),0,$F890*(1-VLOOKUP($E890,'INFO_Materials recyclability'!$I$6:$M$14,4,0)))</f>
        <v>0</v>
      </c>
      <c r="Z890" s="62">
        <f>$G890+$H890+$I890+$J890+IF(ISBLANK($E890),0,$F890*VLOOKUP($E890,'INFO_Materials recyclability'!$I$6:$M$14,5,0))</f>
        <v>0</v>
      </c>
      <c r="AA890" s="62">
        <f>$K890+$L890+$M890+$N890+$O890+$P890+$Q890+$R890+IF(ISBLANK($E890),0,$F890*(1-VLOOKUP($E890,'INFO_Materials recyclability'!$I$6:$M$14,5,0)))</f>
        <v>0</v>
      </c>
    </row>
    <row r="891" spans="2:27" x14ac:dyDescent="0.35">
      <c r="B891" s="5"/>
      <c r="C891" s="5"/>
      <c r="D891" s="26"/>
      <c r="E891" s="51"/>
      <c r="F891" s="53"/>
      <c r="G891" s="49"/>
      <c r="H891" s="49"/>
      <c r="I891" s="49"/>
      <c r="J891" s="49"/>
      <c r="K891" s="49"/>
      <c r="L891" s="49"/>
      <c r="M891" s="49"/>
      <c r="N891" s="49"/>
      <c r="O891" s="49"/>
      <c r="P891" s="56"/>
      <c r="Q891" s="70"/>
      <c r="R891" s="61"/>
      <c r="T891" s="62">
        <f>$G891+$H891+$L891+IF(ISBLANK($E891),0,$F891*VLOOKUP($E891,'INFO_Materials recyclability'!$I$6:$M$14,2,0))</f>
        <v>0</v>
      </c>
      <c r="U891" s="62">
        <f>$I891+$J891+$K891+$M891+$N891+$O891+$P891+$Q891+$R891+IF(ISBLANK($E891),0,$F891*(1-VLOOKUP($E891,'INFO_Materials recyclability'!$I$6:$M$14,2,0)))</f>
        <v>0</v>
      </c>
      <c r="V891" s="62">
        <f>$G891+$H891+$K891+IF(ISBLANK($E891),0,$F891*VLOOKUP($E891,'INFO_Materials recyclability'!$I$6:$M$14,3,0))</f>
        <v>0</v>
      </c>
      <c r="W891" s="62">
        <f>$I891+$J891+$L891+$M891+$N891+$O891+$P891+$Q891+$R891+IF(ISBLANK($E891),0,$F891*(1-VLOOKUP($E891,'INFO_Materials recyclability'!$I$6:$M$14,3,0)))</f>
        <v>0</v>
      </c>
      <c r="X891" s="62">
        <f>$G891+$H891+$I891+IF(ISBLANK($E891),0,$F891*VLOOKUP($E891,'INFO_Materials recyclability'!$I$6:$M$14,4,0))</f>
        <v>0</v>
      </c>
      <c r="Y891" s="62">
        <f>$J891+$K891+$L891+$M891+$N891+$O891+$P891+$Q891+$R891+IF(ISBLANK($E891),0,$F891*(1-VLOOKUP($E891,'INFO_Materials recyclability'!$I$6:$M$14,4,0)))</f>
        <v>0</v>
      </c>
      <c r="Z891" s="62">
        <f>$G891+$H891+$I891+$J891+IF(ISBLANK($E891),0,$F891*VLOOKUP($E891,'INFO_Materials recyclability'!$I$6:$M$14,5,0))</f>
        <v>0</v>
      </c>
      <c r="AA891" s="62">
        <f>$K891+$L891+$M891+$N891+$O891+$P891+$Q891+$R891+IF(ISBLANK($E891),0,$F891*(1-VLOOKUP($E891,'INFO_Materials recyclability'!$I$6:$M$14,5,0)))</f>
        <v>0</v>
      </c>
    </row>
    <row r="892" spans="2:27" x14ac:dyDescent="0.35">
      <c r="B892" s="5"/>
      <c r="C892" s="5"/>
      <c r="D892" s="26"/>
      <c r="E892" s="51"/>
      <c r="F892" s="53"/>
      <c r="G892" s="49"/>
      <c r="H892" s="49"/>
      <c r="I892" s="49"/>
      <c r="J892" s="49"/>
      <c r="K892" s="49"/>
      <c r="L892" s="49"/>
      <c r="M892" s="49"/>
      <c r="N892" s="49"/>
      <c r="O892" s="49"/>
      <c r="P892" s="56"/>
      <c r="Q892" s="70"/>
      <c r="R892" s="61"/>
      <c r="T892" s="62">
        <f>$G892+$H892+$L892+IF(ISBLANK($E892),0,$F892*VLOOKUP($E892,'INFO_Materials recyclability'!$I$6:$M$14,2,0))</f>
        <v>0</v>
      </c>
      <c r="U892" s="62">
        <f>$I892+$J892+$K892+$M892+$N892+$O892+$P892+$Q892+$R892+IF(ISBLANK($E892),0,$F892*(1-VLOOKUP($E892,'INFO_Materials recyclability'!$I$6:$M$14,2,0)))</f>
        <v>0</v>
      </c>
      <c r="V892" s="62">
        <f>$G892+$H892+$K892+IF(ISBLANK($E892),0,$F892*VLOOKUP($E892,'INFO_Materials recyclability'!$I$6:$M$14,3,0))</f>
        <v>0</v>
      </c>
      <c r="W892" s="62">
        <f>$I892+$J892+$L892+$M892+$N892+$O892+$P892+$Q892+$R892+IF(ISBLANK($E892),0,$F892*(1-VLOOKUP($E892,'INFO_Materials recyclability'!$I$6:$M$14,3,0)))</f>
        <v>0</v>
      </c>
      <c r="X892" s="62">
        <f>$G892+$H892+$I892+IF(ISBLANK($E892),0,$F892*VLOOKUP($E892,'INFO_Materials recyclability'!$I$6:$M$14,4,0))</f>
        <v>0</v>
      </c>
      <c r="Y892" s="62">
        <f>$J892+$K892+$L892+$M892+$N892+$O892+$P892+$Q892+$R892+IF(ISBLANK($E892),0,$F892*(1-VLOOKUP($E892,'INFO_Materials recyclability'!$I$6:$M$14,4,0)))</f>
        <v>0</v>
      </c>
      <c r="Z892" s="62">
        <f>$G892+$H892+$I892+$J892+IF(ISBLANK($E892),0,$F892*VLOOKUP($E892,'INFO_Materials recyclability'!$I$6:$M$14,5,0))</f>
        <v>0</v>
      </c>
      <c r="AA892" s="62">
        <f>$K892+$L892+$M892+$N892+$O892+$P892+$Q892+$R892+IF(ISBLANK($E892),0,$F892*(1-VLOOKUP($E892,'INFO_Materials recyclability'!$I$6:$M$14,5,0)))</f>
        <v>0</v>
      </c>
    </row>
    <row r="893" spans="2:27" x14ac:dyDescent="0.35">
      <c r="B893" s="5"/>
      <c r="C893" s="5"/>
      <c r="D893" s="26"/>
      <c r="E893" s="51"/>
      <c r="F893" s="53"/>
      <c r="G893" s="49"/>
      <c r="H893" s="49"/>
      <c r="I893" s="49"/>
      <c r="J893" s="49"/>
      <c r="K893" s="49"/>
      <c r="L893" s="49"/>
      <c r="M893" s="49"/>
      <c r="N893" s="49"/>
      <c r="O893" s="49"/>
      <c r="P893" s="56"/>
      <c r="Q893" s="70"/>
      <c r="R893" s="61"/>
      <c r="T893" s="62">
        <f>$G893+$H893+$L893+IF(ISBLANK($E893),0,$F893*VLOOKUP($E893,'INFO_Materials recyclability'!$I$6:$M$14,2,0))</f>
        <v>0</v>
      </c>
      <c r="U893" s="62">
        <f>$I893+$J893+$K893+$M893+$N893+$O893+$P893+$Q893+$R893+IF(ISBLANK($E893),0,$F893*(1-VLOOKUP($E893,'INFO_Materials recyclability'!$I$6:$M$14,2,0)))</f>
        <v>0</v>
      </c>
      <c r="V893" s="62">
        <f>$G893+$H893+$K893+IF(ISBLANK($E893),0,$F893*VLOOKUP($E893,'INFO_Materials recyclability'!$I$6:$M$14,3,0))</f>
        <v>0</v>
      </c>
      <c r="W893" s="62">
        <f>$I893+$J893+$L893+$M893+$N893+$O893+$P893+$Q893+$R893+IF(ISBLANK($E893),0,$F893*(1-VLOOKUP($E893,'INFO_Materials recyclability'!$I$6:$M$14,3,0)))</f>
        <v>0</v>
      </c>
      <c r="X893" s="62">
        <f>$G893+$H893+$I893+IF(ISBLANK($E893),0,$F893*VLOOKUP($E893,'INFO_Materials recyclability'!$I$6:$M$14,4,0))</f>
        <v>0</v>
      </c>
      <c r="Y893" s="62">
        <f>$J893+$K893+$L893+$M893+$N893+$O893+$P893+$Q893+$R893+IF(ISBLANK($E893),0,$F893*(1-VLOOKUP($E893,'INFO_Materials recyclability'!$I$6:$M$14,4,0)))</f>
        <v>0</v>
      </c>
      <c r="Z893" s="62">
        <f>$G893+$H893+$I893+$J893+IF(ISBLANK($E893),0,$F893*VLOOKUP($E893,'INFO_Materials recyclability'!$I$6:$M$14,5,0))</f>
        <v>0</v>
      </c>
      <c r="AA893" s="62">
        <f>$K893+$L893+$M893+$N893+$O893+$P893+$Q893+$R893+IF(ISBLANK($E893),0,$F893*(1-VLOOKUP($E893,'INFO_Materials recyclability'!$I$6:$M$14,5,0)))</f>
        <v>0</v>
      </c>
    </row>
    <row r="894" spans="2:27" x14ac:dyDescent="0.35">
      <c r="B894" s="5"/>
      <c r="C894" s="5"/>
      <c r="D894" s="26"/>
      <c r="E894" s="51"/>
      <c r="F894" s="53"/>
      <c r="G894" s="49"/>
      <c r="H894" s="49"/>
      <c r="I894" s="49"/>
      <c r="J894" s="49"/>
      <c r="K894" s="49"/>
      <c r="L894" s="49"/>
      <c r="M894" s="49"/>
      <c r="N894" s="49"/>
      <c r="O894" s="49"/>
      <c r="P894" s="56"/>
      <c r="Q894" s="70"/>
      <c r="R894" s="61"/>
      <c r="T894" s="62">
        <f>$G894+$H894+$L894+IF(ISBLANK($E894),0,$F894*VLOOKUP($E894,'INFO_Materials recyclability'!$I$6:$M$14,2,0))</f>
        <v>0</v>
      </c>
      <c r="U894" s="62">
        <f>$I894+$J894+$K894+$M894+$N894+$O894+$P894+$Q894+$R894+IF(ISBLANK($E894),0,$F894*(1-VLOOKUP($E894,'INFO_Materials recyclability'!$I$6:$M$14,2,0)))</f>
        <v>0</v>
      </c>
      <c r="V894" s="62">
        <f>$G894+$H894+$K894+IF(ISBLANK($E894),0,$F894*VLOOKUP($E894,'INFO_Materials recyclability'!$I$6:$M$14,3,0))</f>
        <v>0</v>
      </c>
      <c r="W894" s="62">
        <f>$I894+$J894+$L894+$M894+$N894+$O894+$P894+$Q894+$R894+IF(ISBLANK($E894),0,$F894*(1-VLOOKUP($E894,'INFO_Materials recyclability'!$I$6:$M$14,3,0)))</f>
        <v>0</v>
      </c>
      <c r="X894" s="62">
        <f>$G894+$H894+$I894+IF(ISBLANK($E894),0,$F894*VLOOKUP($E894,'INFO_Materials recyclability'!$I$6:$M$14,4,0))</f>
        <v>0</v>
      </c>
      <c r="Y894" s="62">
        <f>$J894+$K894+$L894+$M894+$N894+$O894+$P894+$Q894+$R894+IF(ISBLANK($E894),0,$F894*(1-VLOOKUP($E894,'INFO_Materials recyclability'!$I$6:$M$14,4,0)))</f>
        <v>0</v>
      </c>
      <c r="Z894" s="62">
        <f>$G894+$H894+$I894+$J894+IF(ISBLANK($E894),0,$F894*VLOOKUP($E894,'INFO_Materials recyclability'!$I$6:$M$14,5,0))</f>
        <v>0</v>
      </c>
      <c r="AA894" s="62">
        <f>$K894+$L894+$M894+$N894+$O894+$P894+$Q894+$R894+IF(ISBLANK($E894),0,$F894*(1-VLOOKUP($E894,'INFO_Materials recyclability'!$I$6:$M$14,5,0)))</f>
        <v>0</v>
      </c>
    </row>
    <row r="895" spans="2:27" x14ac:dyDescent="0.35">
      <c r="B895" s="5"/>
      <c r="C895" s="5"/>
      <c r="D895" s="26"/>
      <c r="E895" s="51"/>
      <c r="F895" s="53"/>
      <c r="G895" s="49"/>
      <c r="H895" s="49"/>
      <c r="I895" s="49"/>
      <c r="J895" s="49"/>
      <c r="K895" s="49"/>
      <c r="L895" s="49"/>
      <c r="M895" s="49"/>
      <c r="N895" s="49"/>
      <c r="O895" s="49"/>
      <c r="P895" s="56"/>
      <c r="Q895" s="70"/>
      <c r="R895" s="61"/>
      <c r="T895" s="62">
        <f>$G895+$H895+$L895+IF(ISBLANK($E895),0,$F895*VLOOKUP($E895,'INFO_Materials recyclability'!$I$6:$M$14,2,0))</f>
        <v>0</v>
      </c>
      <c r="U895" s="62">
        <f>$I895+$J895+$K895+$M895+$N895+$O895+$P895+$Q895+$R895+IF(ISBLANK($E895),0,$F895*(1-VLOOKUP($E895,'INFO_Materials recyclability'!$I$6:$M$14,2,0)))</f>
        <v>0</v>
      </c>
      <c r="V895" s="62">
        <f>$G895+$H895+$K895+IF(ISBLANK($E895),0,$F895*VLOOKUP($E895,'INFO_Materials recyclability'!$I$6:$M$14,3,0))</f>
        <v>0</v>
      </c>
      <c r="W895" s="62">
        <f>$I895+$J895+$L895+$M895+$N895+$O895+$P895+$Q895+$R895+IF(ISBLANK($E895),0,$F895*(1-VLOOKUP($E895,'INFO_Materials recyclability'!$I$6:$M$14,3,0)))</f>
        <v>0</v>
      </c>
      <c r="X895" s="62">
        <f>$G895+$H895+$I895+IF(ISBLANK($E895),0,$F895*VLOOKUP($E895,'INFO_Materials recyclability'!$I$6:$M$14,4,0))</f>
        <v>0</v>
      </c>
      <c r="Y895" s="62">
        <f>$J895+$K895+$L895+$M895+$N895+$O895+$P895+$Q895+$R895+IF(ISBLANK($E895),0,$F895*(1-VLOOKUP($E895,'INFO_Materials recyclability'!$I$6:$M$14,4,0)))</f>
        <v>0</v>
      </c>
      <c r="Z895" s="62">
        <f>$G895+$H895+$I895+$J895+IF(ISBLANK($E895),0,$F895*VLOOKUP($E895,'INFO_Materials recyclability'!$I$6:$M$14,5,0))</f>
        <v>0</v>
      </c>
      <c r="AA895" s="62">
        <f>$K895+$L895+$M895+$N895+$O895+$P895+$Q895+$R895+IF(ISBLANK($E895),0,$F895*(1-VLOOKUP($E895,'INFO_Materials recyclability'!$I$6:$M$14,5,0)))</f>
        <v>0</v>
      </c>
    </row>
    <row r="896" spans="2:27" x14ac:dyDescent="0.35">
      <c r="B896" s="5"/>
      <c r="C896" s="5"/>
      <c r="D896" s="26"/>
      <c r="E896" s="51"/>
      <c r="F896" s="53"/>
      <c r="G896" s="49"/>
      <c r="H896" s="49"/>
      <c r="I896" s="49"/>
      <c r="J896" s="49"/>
      <c r="K896" s="49"/>
      <c r="L896" s="49"/>
      <c r="M896" s="49"/>
      <c r="N896" s="49"/>
      <c r="O896" s="49"/>
      <c r="P896" s="56"/>
      <c r="Q896" s="70"/>
      <c r="R896" s="61"/>
      <c r="T896" s="62">
        <f>$G896+$H896+$L896+IF(ISBLANK($E896),0,$F896*VLOOKUP($E896,'INFO_Materials recyclability'!$I$6:$M$14,2,0))</f>
        <v>0</v>
      </c>
      <c r="U896" s="62">
        <f>$I896+$J896+$K896+$M896+$N896+$O896+$P896+$Q896+$R896+IF(ISBLANK($E896),0,$F896*(1-VLOOKUP($E896,'INFO_Materials recyclability'!$I$6:$M$14,2,0)))</f>
        <v>0</v>
      </c>
      <c r="V896" s="62">
        <f>$G896+$H896+$K896+IF(ISBLANK($E896),0,$F896*VLOOKUP($E896,'INFO_Materials recyclability'!$I$6:$M$14,3,0))</f>
        <v>0</v>
      </c>
      <c r="W896" s="62">
        <f>$I896+$J896+$L896+$M896+$N896+$O896+$P896+$Q896+$R896+IF(ISBLANK($E896),0,$F896*(1-VLOOKUP($E896,'INFO_Materials recyclability'!$I$6:$M$14,3,0)))</f>
        <v>0</v>
      </c>
      <c r="X896" s="62">
        <f>$G896+$H896+$I896+IF(ISBLANK($E896),0,$F896*VLOOKUP($E896,'INFO_Materials recyclability'!$I$6:$M$14,4,0))</f>
        <v>0</v>
      </c>
      <c r="Y896" s="62">
        <f>$J896+$K896+$L896+$M896+$N896+$O896+$P896+$Q896+$R896+IF(ISBLANK($E896),0,$F896*(1-VLOOKUP($E896,'INFO_Materials recyclability'!$I$6:$M$14,4,0)))</f>
        <v>0</v>
      </c>
      <c r="Z896" s="62">
        <f>$G896+$H896+$I896+$J896+IF(ISBLANK($E896),0,$F896*VLOOKUP($E896,'INFO_Materials recyclability'!$I$6:$M$14,5,0))</f>
        <v>0</v>
      </c>
      <c r="AA896" s="62">
        <f>$K896+$L896+$M896+$N896+$O896+$P896+$Q896+$R896+IF(ISBLANK($E896),0,$F896*(1-VLOOKUP($E896,'INFO_Materials recyclability'!$I$6:$M$14,5,0)))</f>
        <v>0</v>
      </c>
    </row>
    <row r="897" spans="2:27" x14ac:dyDescent="0.35">
      <c r="B897" s="5"/>
      <c r="C897" s="5"/>
      <c r="D897" s="26"/>
      <c r="E897" s="51"/>
      <c r="F897" s="53"/>
      <c r="G897" s="49"/>
      <c r="H897" s="49"/>
      <c r="I897" s="49"/>
      <c r="J897" s="49"/>
      <c r="K897" s="49"/>
      <c r="L897" s="49"/>
      <c r="M897" s="49"/>
      <c r="N897" s="49"/>
      <c r="O897" s="49"/>
      <c r="P897" s="56"/>
      <c r="Q897" s="70"/>
      <c r="R897" s="61"/>
      <c r="T897" s="62">
        <f>$G897+$H897+$L897+IF(ISBLANK($E897),0,$F897*VLOOKUP($E897,'INFO_Materials recyclability'!$I$6:$M$14,2,0))</f>
        <v>0</v>
      </c>
      <c r="U897" s="62">
        <f>$I897+$J897+$K897+$M897+$N897+$O897+$P897+$Q897+$R897+IF(ISBLANK($E897),0,$F897*(1-VLOOKUP($E897,'INFO_Materials recyclability'!$I$6:$M$14,2,0)))</f>
        <v>0</v>
      </c>
      <c r="V897" s="62">
        <f>$G897+$H897+$K897+IF(ISBLANK($E897),0,$F897*VLOOKUP($E897,'INFO_Materials recyclability'!$I$6:$M$14,3,0))</f>
        <v>0</v>
      </c>
      <c r="W897" s="62">
        <f>$I897+$J897+$L897+$M897+$N897+$O897+$P897+$Q897+$R897+IF(ISBLANK($E897),0,$F897*(1-VLOOKUP($E897,'INFO_Materials recyclability'!$I$6:$M$14,3,0)))</f>
        <v>0</v>
      </c>
      <c r="X897" s="62">
        <f>$G897+$H897+$I897+IF(ISBLANK($E897),0,$F897*VLOOKUP($E897,'INFO_Materials recyclability'!$I$6:$M$14,4,0))</f>
        <v>0</v>
      </c>
      <c r="Y897" s="62">
        <f>$J897+$K897+$L897+$M897+$N897+$O897+$P897+$Q897+$R897+IF(ISBLANK($E897),0,$F897*(1-VLOOKUP($E897,'INFO_Materials recyclability'!$I$6:$M$14,4,0)))</f>
        <v>0</v>
      </c>
      <c r="Z897" s="62">
        <f>$G897+$H897+$I897+$J897+IF(ISBLANK($E897),0,$F897*VLOOKUP($E897,'INFO_Materials recyclability'!$I$6:$M$14,5,0))</f>
        <v>0</v>
      </c>
      <c r="AA897" s="62">
        <f>$K897+$L897+$M897+$N897+$O897+$P897+$Q897+$R897+IF(ISBLANK($E897),0,$F897*(1-VLOOKUP($E897,'INFO_Materials recyclability'!$I$6:$M$14,5,0)))</f>
        <v>0</v>
      </c>
    </row>
    <row r="898" spans="2:27" x14ac:dyDescent="0.35">
      <c r="B898" s="5"/>
      <c r="C898" s="5"/>
      <c r="D898" s="26"/>
      <c r="E898" s="51"/>
      <c r="F898" s="53"/>
      <c r="G898" s="49"/>
      <c r="H898" s="49"/>
      <c r="I898" s="49"/>
      <c r="J898" s="49"/>
      <c r="K898" s="49"/>
      <c r="L898" s="49"/>
      <c r="M898" s="49"/>
      <c r="N898" s="49"/>
      <c r="O898" s="49"/>
      <c r="P898" s="56"/>
      <c r="Q898" s="70"/>
      <c r="R898" s="61"/>
      <c r="T898" s="62">
        <f>$G898+$H898+$L898+IF(ISBLANK($E898),0,$F898*VLOOKUP($E898,'INFO_Materials recyclability'!$I$6:$M$14,2,0))</f>
        <v>0</v>
      </c>
      <c r="U898" s="62">
        <f>$I898+$J898+$K898+$M898+$N898+$O898+$P898+$Q898+$R898+IF(ISBLANK($E898),0,$F898*(1-VLOOKUP($E898,'INFO_Materials recyclability'!$I$6:$M$14,2,0)))</f>
        <v>0</v>
      </c>
      <c r="V898" s="62">
        <f>$G898+$H898+$K898+IF(ISBLANK($E898),0,$F898*VLOOKUP($E898,'INFO_Materials recyclability'!$I$6:$M$14,3,0))</f>
        <v>0</v>
      </c>
      <c r="W898" s="62">
        <f>$I898+$J898+$L898+$M898+$N898+$O898+$P898+$Q898+$R898+IF(ISBLANK($E898),0,$F898*(1-VLOOKUP($E898,'INFO_Materials recyclability'!$I$6:$M$14,3,0)))</f>
        <v>0</v>
      </c>
      <c r="X898" s="62">
        <f>$G898+$H898+$I898+IF(ISBLANK($E898),0,$F898*VLOOKUP($E898,'INFO_Materials recyclability'!$I$6:$M$14,4,0))</f>
        <v>0</v>
      </c>
      <c r="Y898" s="62">
        <f>$J898+$K898+$L898+$M898+$N898+$O898+$P898+$Q898+$R898+IF(ISBLANK($E898),0,$F898*(1-VLOOKUP($E898,'INFO_Materials recyclability'!$I$6:$M$14,4,0)))</f>
        <v>0</v>
      </c>
      <c r="Z898" s="62">
        <f>$G898+$H898+$I898+$J898+IF(ISBLANK($E898),0,$F898*VLOOKUP($E898,'INFO_Materials recyclability'!$I$6:$M$14,5,0))</f>
        <v>0</v>
      </c>
      <c r="AA898" s="62">
        <f>$K898+$L898+$M898+$N898+$O898+$P898+$Q898+$R898+IF(ISBLANK($E898),0,$F898*(1-VLOOKUP($E898,'INFO_Materials recyclability'!$I$6:$M$14,5,0)))</f>
        <v>0</v>
      </c>
    </row>
    <row r="899" spans="2:27" x14ac:dyDescent="0.35">
      <c r="B899" s="5"/>
      <c r="C899" s="5"/>
      <c r="D899" s="26"/>
      <c r="E899" s="51"/>
      <c r="F899" s="53"/>
      <c r="G899" s="49"/>
      <c r="H899" s="49"/>
      <c r="I899" s="49"/>
      <c r="J899" s="49"/>
      <c r="K899" s="49"/>
      <c r="L899" s="49"/>
      <c r="M899" s="49"/>
      <c r="N899" s="49"/>
      <c r="O899" s="49"/>
      <c r="P899" s="56"/>
      <c r="Q899" s="70"/>
      <c r="R899" s="61"/>
      <c r="T899" s="62">
        <f>$G899+$H899+$L899+IF(ISBLANK($E899),0,$F899*VLOOKUP($E899,'INFO_Materials recyclability'!$I$6:$M$14,2,0))</f>
        <v>0</v>
      </c>
      <c r="U899" s="62">
        <f>$I899+$J899+$K899+$M899+$N899+$O899+$P899+$Q899+$R899+IF(ISBLANK($E899),0,$F899*(1-VLOOKUP($E899,'INFO_Materials recyclability'!$I$6:$M$14,2,0)))</f>
        <v>0</v>
      </c>
      <c r="V899" s="62">
        <f>$G899+$H899+$K899+IF(ISBLANK($E899),0,$F899*VLOOKUP($E899,'INFO_Materials recyclability'!$I$6:$M$14,3,0))</f>
        <v>0</v>
      </c>
      <c r="W899" s="62">
        <f>$I899+$J899+$L899+$M899+$N899+$O899+$P899+$Q899+$R899+IF(ISBLANK($E899),0,$F899*(1-VLOOKUP($E899,'INFO_Materials recyclability'!$I$6:$M$14,3,0)))</f>
        <v>0</v>
      </c>
      <c r="X899" s="62">
        <f>$G899+$H899+$I899+IF(ISBLANK($E899),0,$F899*VLOOKUP($E899,'INFO_Materials recyclability'!$I$6:$M$14,4,0))</f>
        <v>0</v>
      </c>
      <c r="Y899" s="62">
        <f>$J899+$K899+$L899+$M899+$N899+$O899+$P899+$Q899+$R899+IF(ISBLANK($E899),0,$F899*(1-VLOOKUP($E899,'INFO_Materials recyclability'!$I$6:$M$14,4,0)))</f>
        <v>0</v>
      </c>
      <c r="Z899" s="62">
        <f>$G899+$H899+$I899+$J899+IF(ISBLANK($E899),0,$F899*VLOOKUP($E899,'INFO_Materials recyclability'!$I$6:$M$14,5,0))</f>
        <v>0</v>
      </c>
      <c r="AA899" s="62">
        <f>$K899+$L899+$M899+$N899+$O899+$P899+$Q899+$R899+IF(ISBLANK($E899),0,$F899*(1-VLOOKUP($E899,'INFO_Materials recyclability'!$I$6:$M$14,5,0)))</f>
        <v>0</v>
      </c>
    </row>
    <row r="900" spans="2:27" x14ac:dyDescent="0.35">
      <c r="B900" s="5"/>
      <c r="C900" s="5"/>
      <c r="D900" s="26"/>
      <c r="E900" s="51"/>
      <c r="F900" s="53"/>
      <c r="G900" s="49"/>
      <c r="H900" s="49"/>
      <c r="I900" s="49"/>
      <c r="J900" s="49"/>
      <c r="K900" s="49"/>
      <c r="L900" s="49"/>
      <c r="M900" s="49"/>
      <c r="N900" s="49"/>
      <c r="O900" s="49"/>
      <c r="P900" s="56"/>
      <c r="Q900" s="70"/>
      <c r="R900" s="61"/>
      <c r="T900" s="62">
        <f>$G900+$H900+$L900+IF(ISBLANK($E900),0,$F900*VLOOKUP($E900,'INFO_Materials recyclability'!$I$6:$M$14,2,0))</f>
        <v>0</v>
      </c>
      <c r="U900" s="62">
        <f>$I900+$J900+$K900+$M900+$N900+$O900+$P900+$Q900+$R900+IF(ISBLANK($E900),0,$F900*(1-VLOOKUP($E900,'INFO_Materials recyclability'!$I$6:$M$14,2,0)))</f>
        <v>0</v>
      </c>
      <c r="V900" s="62">
        <f>$G900+$H900+$K900+IF(ISBLANK($E900),0,$F900*VLOOKUP($E900,'INFO_Materials recyclability'!$I$6:$M$14,3,0))</f>
        <v>0</v>
      </c>
      <c r="W900" s="62">
        <f>$I900+$J900+$L900+$M900+$N900+$O900+$P900+$Q900+$R900+IF(ISBLANK($E900),0,$F900*(1-VLOOKUP($E900,'INFO_Materials recyclability'!$I$6:$M$14,3,0)))</f>
        <v>0</v>
      </c>
      <c r="X900" s="62">
        <f>$G900+$H900+$I900+IF(ISBLANK($E900),0,$F900*VLOOKUP($E900,'INFO_Materials recyclability'!$I$6:$M$14,4,0))</f>
        <v>0</v>
      </c>
      <c r="Y900" s="62">
        <f>$J900+$K900+$L900+$M900+$N900+$O900+$P900+$Q900+$R900+IF(ISBLANK($E900),0,$F900*(1-VLOOKUP($E900,'INFO_Materials recyclability'!$I$6:$M$14,4,0)))</f>
        <v>0</v>
      </c>
      <c r="Z900" s="62">
        <f>$G900+$H900+$I900+$J900+IF(ISBLANK($E900),0,$F900*VLOOKUP($E900,'INFO_Materials recyclability'!$I$6:$M$14,5,0))</f>
        <v>0</v>
      </c>
      <c r="AA900" s="62">
        <f>$K900+$L900+$M900+$N900+$O900+$P900+$Q900+$R900+IF(ISBLANK($E900),0,$F900*(1-VLOOKUP($E900,'INFO_Materials recyclability'!$I$6:$M$14,5,0)))</f>
        <v>0</v>
      </c>
    </row>
    <row r="901" spans="2:27" x14ac:dyDescent="0.35">
      <c r="B901" s="5"/>
      <c r="C901" s="5"/>
      <c r="D901" s="26"/>
      <c r="E901" s="51"/>
      <c r="F901" s="53"/>
      <c r="G901" s="49"/>
      <c r="H901" s="49"/>
      <c r="I901" s="49"/>
      <c r="J901" s="49"/>
      <c r="K901" s="49"/>
      <c r="L901" s="49"/>
      <c r="M901" s="49"/>
      <c r="N901" s="49"/>
      <c r="O901" s="49"/>
      <c r="P901" s="56"/>
      <c r="Q901" s="70"/>
      <c r="R901" s="61"/>
      <c r="T901" s="62">
        <f>$G901+$H901+$L901+IF(ISBLANK($E901),0,$F901*VLOOKUP($E901,'INFO_Materials recyclability'!$I$6:$M$14,2,0))</f>
        <v>0</v>
      </c>
      <c r="U901" s="62">
        <f>$I901+$J901+$K901+$M901+$N901+$O901+$P901+$Q901+$R901+IF(ISBLANK($E901),0,$F901*(1-VLOOKUP($E901,'INFO_Materials recyclability'!$I$6:$M$14,2,0)))</f>
        <v>0</v>
      </c>
      <c r="V901" s="62">
        <f>$G901+$H901+$K901+IF(ISBLANK($E901),0,$F901*VLOOKUP($E901,'INFO_Materials recyclability'!$I$6:$M$14,3,0))</f>
        <v>0</v>
      </c>
      <c r="W901" s="62">
        <f>$I901+$J901+$L901+$M901+$N901+$O901+$P901+$Q901+$R901+IF(ISBLANK($E901),0,$F901*(1-VLOOKUP($E901,'INFO_Materials recyclability'!$I$6:$M$14,3,0)))</f>
        <v>0</v>
      </c>
      <c r="X901" s="62">
        <f>$G901+$H901+$I901+IF(ISBLANK($E901),0,$F901*VLOOKUP($E901,'INFO_Materials recyclability'!$I$6:$M$14,4,0))</f>
        <v>0</v>
      </c>
      <c r="Y901" s="62">
        <f>$J901+$K901+$L901+$M901+$N901+$O901+$P901+$Q901+$R901+IF(ISBLANK($E901),0,$F901*(1-VLOOKUP($E901,'INFO_Materials recyclability'!$I$6:$M$14,4,0)))</f>
        <v>0</v>
      </c>
      <c r="Z901" s="62">
        <f>$G901+$H901+$I901+$J901+IF(ISBLANK($E901),0,$F901*VLOOKUP($E901,'INFO_Materials recyclability'!$I$6:$M$14,5,0))</f>
        <v>0</v>
      </c>
      <c r="AA901" s="62">
        <f>$K901+$L901+$M901+$N901+$O901+$P901+$Q901+$R901+IF(ISBLANK($E901),0,$F901*(1-VLOOKUP($E901,'INFO_Materials recyclability'!$I$6:$M$14,5,0)))</f>
        <v>0</v>
      </c>
    </row>
    <row r="902" spans="2:27" x14ac:dyDescent="0.35">
      <c r="B902" s="5"/>
      <c r="C902" s="5"/>
      <c r="D902" s="26"/>
      <c r="E902" s="51"/>
      <c r="F902" s="53"/>
      <c r="G902" s="49"/>
      <c r="H902" s="49"/>
      <c r="I902" s="49"/>
      <c r="J902" s="49"/>
      <c r="K902" s="49"/>
      <c r="L902" s="49"/>
      <c r="M902" s="49"/>
      <c r="N902" s="49"/>
      <c r="O902" s="49"/>
      <c r="P902" s="56"/>
      <c r="Q902" s="70"/>
      <c r="R902" s="61"/>
      <c r="T902" s="62">
        <f>$G902+$H902+$L902+IF(ISBLANK($E902),0,$F902*VLOOKUP($E902,'INFO_Materials recyclability'!$I$6:$M$14,2,0))</f>
        <v>0</v>
      </c>
      <c r="U902" s="62">
        <f>$I902+$J902+$K902+$M902+$N902+$O902+$P902+$Q902+$R902+IF(ISBLANK($E902),0,$F902*(1-VLOOKUP($E902,'INFO_Materials recyclability'!$I$6:$M$14,2,0)))</f>
        <v>0</v>
      </c>
      <c r="V902" s="62">
        <f>$G902+$H902+$K902+IF(ISBLANK($E902),0,$F902*VLOOKUP($E902,'INFO_Materials recyclability'!$I$6:$M$14,3,0))</f>
        <v>0</v>
      </c>
      <c r="W902" s="62">
        <f>$I902+$J902+$L902+$M902+$N902+$O902+$P902+$Q902+$R902+IF(ISBLANK($E902),0,$F902*(1-VLOOKUP($E902,'INFO_Materials recyclability'!$I$6:$M$14,3,0)))</f>
        <v>0</v>
      </c>
      <c r="X902" s="62">
        <f>$G902+$H902+$I902+IF(ISBLANK($E902),0,$F902*VLOOKUP($E902,'INFO_Materials recyclability'!$I$6:$M$14,4,0))</f>
        <v>0</v>
      </c>
      <c r="Y902" s="62">
        <f>$J902+$K902+$L902+$M902+$N902+$O902+$P902+$Q902+$R902+IF(ISBLANK($E902),0,$F902*(1-VLOOKUP($E902,'INFO_Materials recyclability'!$I$6:$M$14,4,0)))</f>
        <v>0</v>
      </c>
      <c r="Z902" s="62">
        <f>$G902+$H902+$I902+$J902+IF(ISBLANK($E902),0,$F902*VLOOKUP($E902,'INFO_Materials recyclability'!$I$6:$M$14,5,0))</f>
        <v>0</v>
      </c>
      <c r="AA902" s="62">
        <f>$K902+$L902+$M902+$N902+$O902+$P902+$Q902+$R902+IF(ISBLANK($E902),0,$F902*(1-VLOOKUP($E902,'INFO_Materials recyclability'!$I$6:$M$14,5,0)))</f>
        <v>0</v>
      </c>
    </row>
    <row r="903" spans="2:27" x14ac:dyDescent="0.35">
      <c r="B903" s="5"/>
      <c r="C903" s="5"/>
      <c r="D903" s="26"/>
      <c r="E903" s="51"/>
      <c r="F903" s="53"/>
      <c r="G903" s="49"/>
      <c r="H903" s="49"/>
      <c r="I903" s="49"/>
      <c r="J903" s="49"/>
      <c r="K903" s="49"/>
      <c r="L903" s="49"/>
      <c r="M903" s="49"/>
      <c r="N903" s="49"/>
      <c r="O903" s="49"/>
      <c r="P903" s="56"/>
      <c r="Q903" s="70"/>
      <c r="R903" s="61"/>
      <c r="T903" s="62">
        <f>$G903+$H903+$L903+IF(ISBLANK($E903),0,$F903*VLOOKUP($E903,'INFO_Materials recyclability'!$I$6:$M$14,2,0))</f>
        <v>0</v>
      </c>
      <c r="U903" s="62">
        <f>$I903+$J903+$K903+$M903+$N903+$O903+$P903+$Q903+$R903+IF(ISBLANK($E903),0,$F903*(1-VLOOKUP($E903,'INFO_Materials recyclability'!$I$6:$M$14,2,0)))</f>
        <v>0</v>
      </c>
      <c r="V903" s="62">
        <f>$G903+$H903+$K903+IF(ISBLANK($E903),0,$F903*VLOOKUP($E903,'INFO_Materials recyclability'!$I$6:$M$14,3,0))</f>
        <v>0</v>
      </c>
      <c r="W903" s="62">
        <f>$I903+$J903+$L903+$M903+$N903+$O903+$P903+$Q903+$R903+IF(ISBLANK($E903),0,$F903*(1-VLOOKUP($E903,'INFO_Materials recyclability'!$I$6:$M$14,3,0)))</f>
        <v>0</v>
      </c>
      <c r="X903" s="62">
        <f>$G903+$H903+$I903+IF(ISBLANK($E903),0,$F903*VLOOKUP($E903,'INFO_Materials recyclability'!$I$6:$M$14,4,0))</f>
        <v>0</v>
      </c>
      <c r="Y903" s="62">
        <f>$J903+$K903+$L903+$M903+$N903+$O903+$P903+$Q903+$R903+IF(ISBLANK($E903),0,$F903*(1-VLOOKUP($E903,'INFO_Materials recyclability'!$I$6:$M$14,4,0)))</f>
        <v>0</v>
      </c>
      <c r="Z903" s="62">
        <f>$G903+$H903+$I903+$J903+IF(ISBLANK($E903),0,$F903*VLOOKUP($E903,'INFO_Materials recyclability'!$I$6:$M$14,5,0))</f>
        <v>0</v>
      </c>
      <c r="AA903" s="62">
        <f>$K903+$L903+$M903+$N903+$O903+$P903+$Q903+$R903+IF(ISBLANK($E903),0,$F903*(1-VLOOKUP($E903,'INFO_Materials recyclability'!$I$6:$M$14,5,0)))</f>
        <v>0</v>
      </c>
    </row>
    <row r="904" spans="2:27" x14ac:dyDescent="0.35">
      <c r="B904" s="5"/>
      <c r="C904" s="5"/>
      <c r="D904" s="26"/>
      <c r="E904" s="51"/>
      <c r="F904" s="53"/>
      <c r="G904" s="49"/>
      <c r="H904" s="49"/>
      <c r="I904" s="49"/>
      <c r="J904" s="49"/>
      <c r="K904" s="49"/>
      <c r="L904" s="49"/>
      <c r="M904" s="49"/>
      <c r="N904" s="49"/>
      <c r="O904" s="49"/>
      <c r="P904" s="56"/>
      <c r="Q904" s="70"/>
      <c r="R904" s="61"/>
      <c r="T904" s="62">
        <f>$G904+$H904+$L904+IF(ISBLANK($E904),0,$F904*VLOOKUP($E904,'INFO_Materials recyclability'!$I$6:$M$14,2,0))</f>
        <v>0</v>
      </c>
      <c r="U904" s="62">
        <f>$I904+$J904+$K904+$M904+$N904+$O904+$P904+$Q904+$R904+IF(ISBLANK($E904),0,$F904*(1-VLOOKUP($E904,'INFO_Materials recyclability'!$I$6:$M$14,2,0)))</f>
        <v>0</v>
      </c>
      <c r="V904" s="62">
        <f>$G904+$H904+$K904+IF(ISBLANK($E904),0,$F904*VLOOKUP($E904,'INFO_Materials recyclability'!$I$6:$M$14,3,0))</f>
        <v>0</v>
      </c>
      <c r="W904" s="62">
        <f>$I904+$J904+$L904+$M904+$N904+$O904+$P904+$Q904+$R904+IF(ISBLANK($E904),0,$F904*(1-VLOOKUP($E904,'INFO_Materials recyclability'!$I$6:$M$14,3,0)))</f>
        <v>0</v>
      </c>
      <c r="X904" s="62">
        <f>$G904+$H904+$I904+IF(ISBLANK($E904),0,$F904*VLOOKUP($E904,'INFO_Materials recyclability'!$I$6:$M$14,4,0))</f>
        <v>0</v>
      </c>
      <c r="Y904" s="62">
        <f>$J904+$K904+$L904+$M904+$N904+$O904+$P904+$Q904+$R904+IF(ISBLANK($E904),0,$F904*(1-VLOOKUP($E904,'INFO_Materials recyclability'!$I$6:$M$14,4,0)))</f>
        <v>0</v>
      </c>
      <c r="Z904" s="62">
        <f>$G904+$H904+$I904+$J904+IF(ISBLANK($E904),0,$F904*VLOOKUP($E904,'INFO_Materials recyclability'!$I$6:$M$14,5,0))</f>
        <v>0</v>
      </c>
      <c r="AA904" s="62">
        <f>$K904+$L904+$M904+$N904+$O904+$P904+$Q904+$R904+IF(ISBLANK($E904),0,$F904*(1-VLOOKUP($E904,'INFO_Materials recyclability'!$I$6:$M$14,5,0)))</f>
        <v>0</v>
      </c>
    </row>
    <row r="905" spans="2:27" x14ac:dyDescent="0.35">
      <c r="B905" s="5"/>
      <c r="C905" s="5"/>
      <c r="D905" s="26"/>
      <c r="E905" s="51"/>
      <c r="F905" s="53"/>
      <c r="G905" s="49"/>
      <c r="H905" s="49"/>
      <c r="I905" s="49"/>
      <c r="J905" s="49"/>
      <c r="K905" s="49"/>
      <c r="L905" s="49"/>
      <c r="M905" s="49"/>
      <c r="N905" s="49"/>
      <c r="O905" s="49"/>
      <c r="P905" s="56"/>
      <c r="Q905" s="70"/>
      <c r="R905" s="61"/>
      <c r="T905" s="62">
        <f>$G905+$H905+$L905+IF(ISBLANK($E905),0,$F905*VLOOKUP($E905,'INFO_Materials recyclability'!$I$6:$M$14,2,0))</f>
        <v>0</v>
      </c>
      <c r="U905" s="62">
        <f>$I905+$J905+$K905+$M905+$N905+$O905+$P905+$Q905+$R905+IF(ISBLANK($E905),0,$F905*(1-VLOOKUP($E905,'INFO_Materials recyclability'!$I$6:$M$14,2,0)))</f>
        <v>0</v>
      </c>
      <c r="V905" s="62">
        <f>$G905+$H905+$K905+IF(ISBLANK($E905),0,$F905*VLOOKUP($E905,'INFO_Materials recyclability'!$I$6:$M$14,3,0))</f>
        <v>0</v>
      </c>
      <c r="W905" s="62">
        <f>$I905+$J905+$L905+$M905+$N905+$O905+$P905+$Q905+$R905+IF(ISBLANK($E905),0,$F905*(1-VLOOKUP($E905,'INFO_Materials recyclability'!$I$6:$M$14,3,0)))</f>
        <v>0</v>
      </c>
      <c r="X905" s="62">
        <f>$G905+$H905+$I905+IF(ISBLANK($E905),0,$F905*VLOOKUP($E905,'INFO_Materials recyclability'!$I$6:$M$14,4,0))</f>
        <v>0</v>
      </c>
      <c r="Y905" s="62">
        <f>$J905+$K905+$L905+$M905+$N905+$O905+$P905+$Q905+$R905+IF(ISBLANK($E905),0,$F905*(1-VLOOKUP($E905,'INFO_Materials recyclability'!$I$6:$M$14,4,0)))</f>
        <v>0</v>
      </c>
      <c r="Z905" s="62">
        <f>$G905+$H905+$I905+$J905+IF(ISBLANK($E905),0,$F905*VLOOKUP($E905,'INFO_Materials recyclability'!$I$6:$M$14,5,0))</f>
        <v>0</v>
      </c>
      <c r="AA905" s="62">
        <f>$K905+$L905+$M905+$N905+$O905+$P905+$Q905+$R905+IF(ISBLANK($E905),0,$F905*(1-VLOOKUP($E905,'INFO_Materials recyclability'!$I$6:$M$14,5,0)))</f>
        <v>0</v>
      </c>
    </row>
    <row r="906" spans="2:27" x14ac:dyDescent="0.35">
      <c r="B906" s="5"/>
      <c r="C906" s="5"/>
      <c r="D906" s="26"/>
      <c r="E906" s="51"/>
      <c r="F906" s="53"/>
      <c r="G906" s="49"/>
      <c r="H906" s="49"/>
      <c r="I906" s="49"/>
      <c r="J906" s="49"/>
      <c r="K906" s="49"/>
      <c r="L906" s="49"/>
      <c r="M906" s="49"/>
      <c r="N906" s="49"/>
      <c r="O906" s="49"/>
      <c r="P906" s="56"/>
      <c r="Q906" s="70"/>
      <c r="R906" s="61"/>
      <c r="T906" s="62">
        <f>$G906+$H906+$L906+IF(ISBLANK($E906),0,$F906*VLOOKUP($E906,'INFO_Materials recyclability'!$I$6:$M$14,2,0))</f>
        <v>0</v>
      </c>
      <c r="U906" s="62">
        <f>$I906+$J906+$K906+$M906+$N906+$O906+$P906+$Q906+$R906+IF(ISBLANK($E906),0,$F906*(1-VLOOKUP($E906,'INFO_Materials recyclability'!$I$6:$M$14,2,0)))</f>
        <v>0</v>
      </c>
      <c r="V906" s="62">
        <f>$G906+$H906+$K906+IF(ISBLANK($E906),0,$F906*VLOOKUP($E906,'INFO_Materials recyclability'!$I$6:$M$14,3,0))</f>
        <v>0</v>
      </c>
      <c r="W906" s="62">
        <f>$I906+$J906+$L906+$M906+$N906+$O906+$P906+$Q906+$R906+IF(ISBLANK($E906),0,$F906*(1-VLOOKUP($E906,'INFO_Materials recyclability'!$I$6:$M$14,3,0)))</f>
        <v>0</v>
      </c>
      <c r="X906" s="62">
        <f>$G906+$H906+$I906+IF(ISBLANK($E906),0,$F906*VLOOKUP($E906,'INFO_Materials recyclability'!$I$6:$M$14,4,0))</f>
        <v>0</v>
      </c>
      <c r="Y906" s="62">
        <f>$J906+$K906+$L906+$M906+$N906+$O906+$P906+$Q906+$R906+IF(ISBLANK($E906),0,$F906*(1-VLOOKUP($E906,'INFO_Materials recyclability'!$I$6:$M$14,4,0)))</f>
        <v>0</v>
      </c>
      <c r="Z906" s="62">
        <f>$G906+$H906+$I906+$J906+IF(ISBLANK($E906),0,$F906*VLOOKUP($E906,'INFO_Materials recyclability'!$I$6:$M$14,5,0))</f>
        <v>0</v>
      </c>
      <c r="AA906" s="62">
        <f>$K906+$L906+$M906+$N906+$O906+$P906+$Q906+$R906+IF(ISBLANK($E906),0,$F906*(1-VLOOKUP($E906,'INFO_Materials recyclability'!$I$6:$M$14,5,0)))</f>
        <v>0</v>
      </c>
    </row>
    <row r="907" spans="2:27" x14ac:dyDescent="0.35">
      <c r="B907" s="5"/>
      <c r="C907" s="5"/>
      <c r="D907" s="26"/>
      <c r="E907" s="51"/>
      <c r="F907" s="53"/>
      <c r="G907" s="49"/>
      <c r="H907" s="49"/>
      <c r="I907" s="49"/>
      <c r="J907" s="49"/>
      <c r="K907" s="49"/>
      <c r="L907" s="49"/>
      <c r="M907" s="49"/>
      <c r="N907" s="49"/>
      <c r="O907" s="49"/>
      <c r="P907" s="56"/>
      <c r="Q907" s="70"/>
      <c r="R907" s="61"/>
      <c r="T907" s="62">
        <f>$G907+$H907+$L907+IF(ISBLANK($E907),0,$F907*VLOOKUP($E907,'INFO_Materials recyclability'!$I$6:$M$14,2,0))</f>
        <v>0</v>
      </c>
      <c r="U907" s="62">
        <f>$I907+$J907+$K907+$M907+$N907+$O907+$P907+$Q907+$R907+IF(ISBLANK($E907),0,$F907*(1-VLOOKUP($E907,'INFO_Materials recyclability'!$I$6:$M$14,2,0)))</f>
        <v>0</v>
      </c>
      <c r="V907" s="62">
        <f>$G907+$H907+$K907+IF(ISBLANK($E907),0,$F907*VLOOKUP($E907,'INFO_Materials recyclability'!$I$6:$M$14,3,0))</f>
        <v>0</v>
      </c>
      <c r="W907" s="62">
        <f>$I907+$J907+$L907+$M907+$N907+$O907+$P907+$Q907+$R907+IF(ISBLANK($E907),0,$F907*(1-VLOOKUP($E907,'INFO_Materials recyclability'!$I$6:$M$14,3,0)))</f>
        <v>0</v>
      </c>
      <c r="X907" s="62">
        <f>$G907+$H907+$I907+IF(ISBLANK($E907),0,$F907*VLOOKUP($E907,'INFO_Materials recyclability'!$I$6:$M$14,4,0))</f>
        <v>0</v>
      </c>
      <c r="Y907" s="62">
        <f>$J907+$K907+$L907+$M907+$N907+$O907+$P907+$Q907+$R907+IF(ISBLANK($E907),0,$F907*(1-VLOOKUP($E907,'INFO_Materials recyclability'!$I$6:$M$14,4,0)))</f>
        <v>0</v>
      </c>
      <c r="Z907" s="62">
        <f>$G907+$H907+$I907+$J907+IF(ISBLANK($E907),0,$F907*VLOOKUP($E907,'INFO_Materials recyclability'!$I$6:$M$14,5,0))</f>
        <v>0</v>
      </c>
      <c r="AA907" s="62">
        <f>$K907+$L907+$M907+$N907+$O907+$P907+$Q907+$R907+IF(ISBLANK($E907),0,$F907*(1-VLOOKUP($E907,'INFO_Materials recyclability'!$I$6:$M$14,5,0)))</f>
        <v>0</v>
      </c>
    </row>
    <row r="908" spans="2:27" x14ac:dyDescent="0.35">
      <c r="B908" s="5"/>
      <c r="C908" s="5"/>
      <c r="D908" s="26"/>
      <c r="E908" s="51"/>
      <c r="F908" s="53"/>
      <c r="G908" s="49"/>
      <c r="H908" s="49"/>
      <c r="I908" s="49"/>
      <c r="J908" s="49"/>
      <c r="K908" s="49"/>
      <c r="L908" s="49"/>
      <c r="M908" s="49"/>
      <c r="N908" s="49"/>
      <c r="O908" s="49"/>
      <c r="P908" s="56"/>
      <c r="Q908" s="70"/>
      <c r="R908" s="61"/>
      <c r="T908" s="62">
        <f>$G908+$H908+$L908+IF(ISBLANK($E908),0,$F908*VLOOKUP($E908,'INFO_Materials recyclability'!$I$6:$M$14,2,0))</f>
        <v>0</v>
      </c>
      <c r="U908" s="62">
        <f>$I908+$J908+$K908+$M908+$N908+$O908+$P908+$Q908+$R908+IF(ISBLANK($E908),0,$F908*(1-VLOOKUP($E908,'INFO_Materials recyclability'!$I$6:$M$14,2,0)))</f>
        <v>0</v>
      </c>
      <c r="V908" s="62">
        <f>$G908+$H908+$K908+IF(ISBLANK($E908),0,$F908*VLOOKUP($E908,'INFO_Materials recyclability'!$I$6:$M$14,3,0))</f>
        <v>0</v>
      </c>
      <c r="W908" s="62">
        <f>$I908+$J908+$L908+$M908+$N908+$O908+$P908+$Q908+$R908+IF(ISBLANK($E908),0,$F908*(1-VLOOKUP($E908,'INFO_Materials recyclability'!$I$6:$M$14,3,0)))</f>
        <v>0</v>
      </c>
      <c r="X908" s="62">
        <f>$G908+$H908+$I908+IF(ISBLANK($E908),0,$F908*VLOOKUP($E908,'INFO_Materials recyclability'!$I$6:$M$14,4,0))</f>
        <v>0</v>
      </c>
      <c r="Y908" s="62">
        <f>$J908+$K908+$L908+$M908+$N908+$O908+$P908+$Q908+$R908+IF(ISBLANK($E908),0,$F908*(1-VLOOKUP($E908,'INFO_Materials recyclability'!$I$6:$M$14,4,0)))</f>
        <v>0</v>
      </c>
      <c r="Z908" s="62">
        <f>$G908+$H908+$I908+$J908+IF(ISBLANK($E908),0,$F908*VLOOKUP($E908,'INFO_Materials recyclability'!$I$6:$M$14,5,0))</f>
        <v>0</v>
      </c>
      <c r="AA908" s="62">
        <f>$K908+$L908+$M908+$N908+$O908+$P908+$Q908+$R908+IF(ISBLANK($E908),0,$F908*(1-VLOOKUP($E908,'INFO_Materials recyclability'!$I$6:$M$14,5,0)))</f>
        <v>0</v>
      </c>
    </row>
    <row r="909" spans="2:27" x14ac:dyDescent="0.35">
      <c r="B909" s="5"/>
      <c r="C909" s="5"/>
      <c r="D909" s="26"/>
      <c r="E909" s="51"/>
      <c r="F909" s="53"/>
      <c r="G909" s="49"/>
      <c r="H909" s="49"/>
      <c r="I909" s="49"/>
      <c r="J909" s="49"/>
      <c r="K909" s="49"/>
      <c r="L909" s="49"/>
      <c r="M909" s="49"/>
      <c r="N909" s="49"/>
      <c r="O909" s="49"/>
      <c r="P909" s="56"/>
      <c r="Q909" s="70"/>
      <c r="R909" s="61"/>
      <c r="T909" s="62">
        <f>$G909+$H909+$L909+IF(ISBLANK($E909),0,$F909*VLOOKUP($E909,'INFO_Materials recyclability'!$I$6:$M$14,2,0))</f>
        <v>0</v>
      </c>
      <c r="U909" s="62">
        <f>$I909+$J909+$K909+$M909+$N909+$O909+$P909+$Q909+$R909+IF(ISBLANK($E909),0,$F909*(1-VLOOKUP($E909,'INFO_Materials recyclability'!$I$6:$M$14,2,0)))</f>
        <v>0</v>
      </c>
      <c r="V909" s="62">
        <f>$G909+$H909+$K909+IF(ISBLANK($E909),0,$F909*VLOOKUP($E909,'INFO_Materials recyclability'!$I$6:$M$14,3,0))</f>
        <v>0</v>
      </c>
      <c r="W909" s="62">
        <f>$I909+$J909+$L909+$M909+$N909+$O909+$P909+$Q909+$R909+IF(ISBLANK($E909),0,$F909*(1-VLOOKUP($E909,'INFO_Materials recyclability'!$I$6:$M$14,3,0)))</f>
        <v>0</v>
      </c>
      <c r="X909" s="62">
        <f>$G909+$H909+$I909+IF(ISBLANK($E909),0,$F909*VLOOKUP($E909,'INFO_Materials recyclability'!$I$6:$M$14,4,0))</f>
        <v>0</v>
      </c>
      <c r="Y909" s="62">
        <f>$J909+$K909+$L909+$M909+$N909+$O909+$P909+$Q909+$R909+IF(ISBLANK($E909),0,$F909*(1-VLOOKUP($E909,'INFO_Materials recyclability'!$I$6:$M$14,4,0)))</f>
        <v>0</v>
      </c>
      <c r="Z909" s="62">
        <f>$G909+$H909+$I909+$J909+IF(ISBLANK($E909),0,$F909*VLOOKUP($E909,'INFO_Materials recyclability'!$I$6:$M$14,5,0))</f>
        <v>0</v>
      </c>
      <c r="AA909" s="62">
        <f>$K909+$L909+$M909+$N909+$O909+$P909+$Q909+$R909+IF(ISBLANK($E909),0,$F909*(1-VLOOKUP($E909,'INFO_Materials recyclability'!$I$6:$M$14,5,0)))</f>
        <v>0</v>
      </c>
    </row>
    <row r="910" spans="2:27" x14ac:dyDescent="0.35">
      <c r="B910" s="5"/>
      <c r="C910" s="5"/>
      <c r="D910" s="26"/>
      <c r="E910" s="51"/>
      <c r="F910" s="53"/>
      <c r="G910" s="49"/>
      <c r="H910" s="49"/>
      <c r="I910" s="49"/>
      <c r="J910" s="49"/>
      <c r="K910" s="49"/>
      <c r="L910" s="49"/>
      <c r="M910" s="49"/>
      <c r="N910" s="49"/>
      <c r="O910" s="49"/>
      <c r="P910" s="56"/>
      <c r="Q910" s="70"/>
      <c r="R910" s="61"/>
      <c r="T910" s="62">
        <f>$G910+$H910+$L910+IF(ISBLANK($E910),0,$F910*VLOOKUP($E910,'INFO_Materials recyclability'!$I$6:$M$14,2,0))</f>
        <v>0</v>
      </c>
      <c r="U910" s="62">
        <f>$I910+$J910+$K910+$M910+$N910+$O910+$P910+$Q910+$R910+IF(ISBLANK($E910),0,$F910*(1-VLOOKUP($E910,'INFO_Materials recyclability'!$I$6:$M$14,2,0)))</f>
        <v>0</v>
      </c>
      <c r="V910" s="62">
        <f>$G910+$H910+$K910+IF(ISBLANK($E910),0,$F910*VLOOKUP($E910,'INFO_Materials recyclability'!$I$6:$M$14,3,0))</f>
        <v>0</v>
      </c>
      <c r="W910" s="62">
        <f>$I910+$J910+$L910+$M910+$N910+$O910+$P910+$Q910+$R910+IF(ISBLANK($E910),0,$F910*(1-VLOOKUP($E910,'INFO_Materials recyclability'!$I$6:$M$14,3,0)))</f>
        <v>0</v>
      </c>
      <c r="X910" s="62">
        <f>$G910+$H910+$I910+IF(ISBLANK($E910),0,$F910*VLOOKUP($E910,'INFO_Materials recyclability'!$I$6:$M$14,4,0))</f>
        <v>0</v>
      </c>
      <c r="Y910" s="62">
        <f>$J910+$K910+$L910+$M910+$N910+$O910+$P910+$Q910+$R910+IF(ISBLANK($E910),0,$F910*(1-VLOOKUP($E910,'INFO_Materials recyclability'!$I$6:$M$14,4,0)))</f>
        <v>0</v>
      </c>
      <c r="Z910" s="62">
        <f>$G910+$H910+$I910+$J910+IF(ISBLANK($E910),0,$F910*VLOOKUP($E910,'INFO_Materials recyclability'!$I$6:$M$14,5,0))</f>
        <v>0</v>
      </c>
      <c r="AA910" s="62">
        <f>$K910+$L910+$M910+$N910+$O910+$P910+$Q910+$R910+IF(ISBLANK($E910),0,$F910*(1-VLOOKUP($E910,'INFO_Materials recyclability'!$I$6:$M$14,5,0)))</f>
        <v>0</v>
      </c>
    </row>
    <row r="911" spans="2:27" x14ac:dyDescent="0.35">
      <c r="B911" s="5"/>
      <c r="C911" s="5"/>
      <c r="D911" s="26"/>
      <c r="E911" s="51"/>
      <c r="F911" s="53"/>
      <c r="G911" s="49"/>
      <c r="H911" s="49"/>
      <c r="I911" s="49"/>
      <c r="J911" s="49"/>
      <c r="K911" s="49"/>
      <c r="L911" s="49"/>
      <c r="M911" s="49"/>
      <c r="N911" s="49"/>
      <c r="O911" s="49"/>
      <c r="P911" s="56"/>
      <c r="Q911" s="70"/>
      <c r="R911" s="61"/>
      <c r="T911" s="62">
        <f>$G911+$H911+$L911+IF(ISBLANK($E911),0,$F911*VLOOKUP($E911,'INFO_Materials recyclability'!$I$6:$M$14,2,0))</f>
        <v>0</v>
      </c>
      <c r="U911" s="62">
        <f>$I911+$J911+$K911+$M911+$N911+$O911+$P911+$Q911+$R911+IF(ISBLANK($E911),0,$F911*(1-VLOOKUP($E911,'INFO_Materials recyclability'!$I$6:$M$14,2,0)))</f>
        <v>0</v>
      </c>
      <c r="V911" s="62">
        <f>$G911+$H911+$K911+IF(ISBLANK($E911),0,$F911*VLOOKUP($E911,'INFO_Materials recyclability'!$I$6:$M$14,3,0))</f>
        <v>0</v>
      </c>
      <c r="W911" s="62">
        <f>$I911+$J911+$L911+$M911+$N911+$O911+$P911+$Q911+$R911+IF(ISBLANK($E911),0,$F911*(1-VLOOKUP($E911,'INFO_Materials recyclability'!$I$6:$M$14,3,0)))</f>
        <v>0</v>
      </c>
      <c r="X911" s="62">
        <f>$G911+$H911+$I911+IF(ISBLANK($E911),0,$F911*VLOOKUP($E911,'INFO_Materials recyclability'!$I$6:$M$14,4,0))</f>
        <v>0</v>
      </c>
      <c r="Y911" s="62">
        <f>$J911+$K911+$L911+$M911+$N911+$O911+$P911+$Q911+$R911+IF(ISBLANK($E911),0,$F911*(1-VLOOKUP($E911,'INFO_Materials recyclability'!$I$6:$M$14,4,0)))</f>
        <v>0</v>
      </c>
      <c r="Z911" s="62">
        <f>$G911+$H911+$I911+$J911+IF(ISBLANK($E911),0,$F911*VLOOKUP($E911,'INFO_Materials recyclability'!$I$6:$M$14,5,0))</f>
        <v>0</v>
      </c>
      <c r="AA911" s="62">
        <f>$K911+$L911+$M911+$N911+$O911+$P911+$Q911+$R911+IF(ISBLANK($E911),0,$F911*(1-VLOOKUP($E911,'INFO_Materials recyclability'!$I$6:$M$14,5,0)))</f>
        <v>0</v>
      </c>
    </row>
    <row r="912" spans="2:27" x14ac:dyDescent="0.35">
      <c r="B912" s="5"/>
      <c r="C912" s="5"/>
      <c r="D912" s="26"/>
      <c r="E912" s="51"/>
      <c r="F912" s="53"/>
      <c r="G912" s="49"/>
      <c r="H912" s="49"/>
      <c r="I912" s="49"/>
      <c r="J912" s="49"/>
      <c r="K912" s="49"/>
      <c r="L912" s="49"/>
      <c r="M912" s="49"/>
      <c r="N912" s="49"/>
      <c r="O912" s="49"/>
      <c r="P912" s="56"/>
      <c r="Q912" s="70"/>
      <c r="R912" s="61"/>
      <c r="T912" s="62">
        <f>$G912+$H912+$L912+IF(ISBLANK($E912),0,$F912*VLOOKUP($E912,'INFO_Materials recyclability'!$I$6:$M$14,2,0))</f>
        <v>0</v>
      </c>
      <c r="U912" s="62">
        <f>$I912+$J912+$K912+$M912+$N912+$O912+$P912+$Q912+$R912+IF(ISBLANK($E912),0,$F912*(1-VLOOKUP($E912,'INFO_Materials recyclability'!$I$6:$M$14,2,0)))</f>
        <v>0</v>
      </c>
      <c r="V912" s="62">
        <f>$G912+$H912+$K912+IF(ISBLANK($E912),0,$F912*VLOOKUP($E912,'INFO_Materials recyclability'!$I$6:$M$14,3,0))</f>
        <v>0</v>
      </c>
      <c r="W912" s="62">
        <f>$I912+$J912+$L912+$M912+$N912+$O912+$P912+$Q912+$R912+IF(ISBLANK($E912),0,$F912*(1-VLOOKUP($E912,'INFO_Materials recyclability'!$I$6:$M$14,3,0)))</f>
        <v>0</v>
      </c>
      <c r="X912" s="62">
        <f>$G912+$H912+$I912+IF(ISBLANK($E912),0,$F912*VLOOKUP($E912,'INFO_Materials recyclability'!$I$6:$M$14,4,0))</f>
        <v>0</v>
      </c>
      <c r="Y912" s="62">
        <f>$J912+$K912+$L912+$M912+$N912+$O912+$P912+$Q912+$R912+IF(ISBLANK($E912),0,$F912*(1-VLOOKUP($E912,'INFO_Materials recyclability'!$I$6:$M$14,4,0)))</f>
        <v>0</v>
      </c>
      <c r="Z912" s="62">
        <f>$G912+$H912+$I912+$J912+IF(ISBLANK($E912),0,$F912*VLOOKUP($E912,'INFO_Materials recyclability'!$I$6:$M$14,5,0))</f>
        <v>0</v>
      </c>
      <c r="AA912" s="62">
        <f>$K912+$L912+$M912+$N912+$O912+$P912+$Q912+$R912+IF(ISBLANK($E912),0,$F912*(1-VLOOKUP($E912,'INFO_Materials recyclability'!$I$6:$M$14,5,0)))</f>
        <v>0</v>
      </c>
    </row>
    <row r="913" spans="2:27" x14ac:dyDescent="0.35">
      <c r="B913" s="5"/>
      <c r="C913" s="5"/>
      <c r="D913" s="26"/>
      <c r="E913" s="51"/>
      <c r="F913" s="53"/>
      <c r="G913" s="49"/>
      <c r="H913" s="49"/>
      <c r="I913" s="49"/>
      <c r="J913" s="49"/>
      <c r="K913" s="49"/>
      <c r="L913" s="49"/>
      <c r="M913" s="49"/>
      <c r="N913" s="49"/>
      <c r="O913" s="49"/>
      <c r="P913" s="56"/>
      <c r="Q913" s="70"/>
      <c r="R913" s="61"/>
      <c r="T913" s="62">
        <f>$G913+$H913+$L913+IF(ISBLANK($E913),0,$F913*VLOOKUP($E913,'INFO_Materials recyclability'!$I$6:$M$14,2,0))</f>
        <v>0</v>
      </c>
      <c r="U913" s="62">
        <f>$I913+$J913+$K913+$M913+$N913+$O913+$P913+$Q913+$R913+IF(ISBLANK($E913),0,$F913*(1-VLOOKUP($E913,'INFO_Materials recyclability'!$I$6:$M$14,2,0)))</f>
        <v>0</v>
      </c>
      <c r="V913" s="62">
        <f>$G913+$H913+$K913+IF(ISBLANK($E913),0,$F913*VLOOKUP($E913,'INFO_Materials recyclability'!$I$6:$M$14,3,0))</f>
        <v>0</v>
      </c>
      <c r="W913" s="62">
        <f>$I913+$J913+$L913+$M913+$N913+$O913+$P913+$Q913+$R913+IF(ISBLANK($E913),0,$F913*(1-VLOOKUP($E913,'INFO_Materials recyclability'!$I$6:$M$14,3,0)))</f>
        <v>0</v>
      </c>
      <c r="X913" s="62">
        <f>$G913+$H913+$I913+IF(ISBLANK($E913),0,$F913*VLOOKUP($E913,'INFO_Materials recyclability'!$I$6:$M$14,4,0))</f>
        <v>0</v>
      </c>
      <c r="Y913" s="62">
        <f>$J913+$K913+$L913+$M913+$N913+$O913+$P913+$Q913+$R913+IF(ISBLANK($E913),0,$F913*(1-VLOOKUP($E913,'INFO_Materials recyclability'!$I$6:$M$14,4,0)))</f>
        <v>0</v>
      </c>
      <c r="Z913" s="62">
        <f>$G913+$H913+$I913+$J913+IF(ISBLANK($E913),0,$F913*VLOOKUP($E913,'INFO_Materials recyclability'!$I$6:$M$14,5,0))</f>
        <v>0</v>
      </c>
      <c r="AA913" s="62">
        <f>$K913+$L913+$M913+$N913+$O913+$P913+$Q913+$R913+IF(ISBLANK($E913),0,$F913*(1-VLOOKUP($E913,'INFO_Materials recyclability'!$I$6:$M$14,5,0)))</f>
        <v>0</v>
      </c>
    </row>
    <row r="914" spans="2:27" x14ac:dyDescent="0.35">
      <c r="B914" s="5"/>
      <c r="C914" s="5"/>
      <c r="D914" s="26"/>
      <c r="E914" s="51"/>
      <c r="F914" s="53"/>
      <c r="G914" s="49"/>
      <c r="H914" s="49"/>
      <c r="I914" s="49"/>
      <c r="J914" s="49"/>
      <c r="K914" s="49"/>
      <c r="L914" s="49"/>
      <c r="M914" s="49"/>
      <c r="N914" s="49"/>
      <c r="O914" s="49"/>
      <c r="P914" s="56"/>
      <c r="Q914" s="70"/>
      <c r="R914" s="61"/>
      <c r="T914" s="62">
        <f>$G914+$H914+$L914+IF(ISBLANK($E914),0,$F914*VLOOKUP($E914,'INFO_Materials recyclability'!$I$6:$M$14,2,0))</f>
        <v>0</v>
      </c>
      <c r="U914" s="62">
        <f>$I914+$J914+$K914+$M914+$N914+$O914+$P914+$Q914+$R914+IF(ISBLANK($E914),0,$F914*(1-VLOOKUP($E914,'INFO_Materials recyclability'!$I$6:$M$14,2,0)))</f>
        <v>0</v>
      </c>
      <c r="V914" s="62">
        <f>$G914+$H914+$K914+IF(ISBLANK($E914),0,$F914*VLOOKUP($E914,'INFO_Materials recyclability'!$I$6:$M$14,3,0))</f>
        <v>0</v>
      </c>
      <c r="W914" s="62">
        <f>$I914+$J914+$L914+$M914+$N914+$O914+$P914+$Q914+$R914+IF(ISBLANK($E914),0,$F914*(1-VLOOKUP($E914,'INFO_Materials recyclability'!$I$6:$M$14,3,0)))</f>
        <v>0</v>
      </c>
      <c r="X914" s="62">
        <f>$G914+$H914+$I914+IF(ISBLANK($E914),0,$F914*VLOOKUP($E914,'INFO_Materials recyclability'!$I$6:$M$14,4,0))</f>
        <v>0</v>
      </c>
      <c r="Y914" s="62">
        <f>$J914+$K914+$L914+$M914+$N914+$O914+$P914+$Q914+$R914+IF(ISBLANK($E914),0,$F914*(1-VLOOKUP($E914,'INFO_Materials recyclability'!$I$6:$M$14,4,0)))</f>
        <v>0</v>
      </c>
      <c r="Z914" s="62">
        <f>$G914+$H914+$I914+$J914+IF(ISBLANK($E914),0,$F914*VLOOKUP($E914,'INFO_Materials recyclability'!$I$6:$M$14,5,0))</f>
        <v>0</v>
      </c>
      <c r="AA914" s="62">
        <f>$K914+$L914+$M914+$N914+$O914+$P914+$Q914+$R914+IF(ISBLANK($E914),0,$F914*(1-VLOOKUP($E914,'INFO_Materials recyclability'!$I$6:$M$14,5,0)))</f>
        <v>0</v>
      </c>
    </row>
    <row r="915" spans="2:27" x14ac:dyDescent="0.35">
      <c r="B915" s="5"/>
      <c r="C915" s="5"/>
      <c r="D915" s="26"/>
      <c r="E915" s="51"/>
      <c r="F915" s="53"/>
      <c r="G915" s="49"/>
      <c r="H915" s="49"/>
      <c r="I915" s="49"/>
      <c r="J915" s="49"/>
      <c r="K915" s="49"/>
      <c r="L915" s="49"/>
      <c r="M915" s="49"/>
      <c r="N915" s="49"/>
      <c r="O915" s="49"/>
      <c r="P915" s="56"/>
      <c r="Q915" s="70"/>
      <c r="R915" s="61"/>
      <c r="T915" s="62">
        <f>$G915+$H915+$L915+IF(ISBLANK($E915),0,$F915*VLOOKUP($E915,'INFO_Materials recyclability'!$I$6:$M$14,2,0))</f>
        <v>0</v>
      </c>
      <c r="U915" s="62">
        <f>$I915+$J915+$K915+$M915+$N915+$O915+$P915+$Q915+$R915+IF(ISBLANK($E915),0,$F915*(1-VLOOKUP($E915,'INFO_Materials recyclability'!$I$6:$M$14,2,0)))</f>
        <v>0</v>
      </c>
      <c r="V915" s="62">
        <f>$G915+$H915+$K915+IF(ISBLANK($E915),0,$F915*VLOOKUP($E915,'INFO_Materials recyclability'!$I$6:$M$14,3,0))</f>
        <v>0</v>
      </c>
      <c r="W915" s="62">
        <f>$I915+$J915+$L915+$M915+$N915+$O915+$P915+$Q915+$R915+IF(ISBLANK($E915),0,$F915*(1-VLOOKUP($E915,'INFO_Materials recyclability'!$I$6:$M$14,3,0)))</f>
        <v>0</v>
      </c>
      <c r="X915" s="62">
        <f>$G915+$H915+$I915+IF(ISBLANK($E915),0,$F915*VLOOKUP($E915,'INFO_Materials recyclability'!$I$6:$M$14,4,0))</f>
        <v>0</v>
      </c>
      <c r="Y915" s="62">
        <f>$J915+$K915+$L915+$M915+$N915+$O915+$P915+$Q915+$R915+IF(ISBLANK($E915),0,$F915*(1-VLOOKUP($E915,'INFO_Materials recyclability'!$I$6:$M$14,4,0)))</f>
        <v>0</v>
      </c>
      <c r="Z915" s="62">
        <f>$G915+$H915+$I915+$J915+IF(ISBLANK($E915),0,$F915*VLOOKUP($E915,'INFO_Materials recyclability'!$I$6:$M$14,5,0))</f>
        <v>0</v>
      </c>
      <c r="AA915" s="62">
        <f>$K915+$L915+$M915+$N915+$O915+$P915+$Q915+$R915+IF(ISBLANK($E915),0,$F915*(1-VLOOKUP($E915,'INFO_Materials recyclability'!$I$6:$M$14,5,0)))</f>
        <v>0</v>
      </c>
    </row>
    <row r="916" spans="2:27" x14ac:dyDescent="0.35">
      <c r="B916" s="5"/>
      <c r="C916" s="5"/>
      <c r="D916" s="26"/>
      <c r="E916" s="51"/>
      <c r="F916" s="53"/>
      <c r="G916" s="49"/>
      <c r="H916" s="49"/>
      <c r="I916" s="49"/>
      <c r="J916" s="49"/>
      <c r="K916" s="49"/>
      <c r="L916" s="49"/>
      <c r="M916" s="49"/>
      <c r="N916" s="49"/>
      <c r="O916" s="49"/>
      <c r="P916" s="56"/>
      <c r="Q916" s="70"/>
      <c r="R916" s="61"/>
      <c r="T916" s="62">
        <f>$G916+$H916+$L916+IF(ISBLANK($E916),0,$F916*VLOOKUP($E916,'INFO_Materials recyclability'!$I$6:$M$14,2,0))</f>
        <v>0</v>
      </c>
      <c r="U916" s="62">
        <f>$I916+$J916+$K916+$M916+$N916+$O916+$P916+$Q916+$R916+IF(ISBLANK($E916),0,$F916*(1-VLOOKUP($E916,'INFO_Materials recyclability'!$I$6:$M$14,2,0)))</f>
        <v>0</v>
      </c>
      <c r="V916" s="62">
        <f>$G916+$H916+$K916+IF(ISBLANK($E916),0,$F916*VLOOKUP($E916,'INFO_Materials recyclability'!$I$6:$M$14,3,0))</f>
        <v>0</v>
      </c>
      <c r="W916" s="62">
        <f>$I916+$J916+$L916+$M916+$N916+$O916+$P916+$Q916+$R916+IF(ISBLANK($E916),0,$F916*(1-VLOOKUP($E916,'INFO_Materials recyclability'!$I$6:$M$14,3,0)))</f>
        <v>0</v>
      </c>
      <c r="X916" s="62">
        <f>$G916+$H916+$I916+IF(ISBLANK($E916),0,$F916*VLOOKUP($E916,'INFO_Materials recyclability'!$I$6:$M$14,4,0))</f>
        <v>0</v>
      </c>
      <c r="Y916" s="62">
        <f>$J916+$K916+$L916+$M916+$N916+$O916+$P916+$Q916+$R916+IF(ISBLANK($E916),0,$F916*(1-VLOOKUP($E916,'INFO_Materials recyclability'!$I$6:$M$14,4,0)))</f>
        <v>0</v>
      </c>
      <c r="Z916" s="62">
        <f>$G916+$H916+$I916+$J916+IF(ISBLANK($E916),0,$F916*VLOOKUP($E916,'INFO_Materials recyclability'!$I$6:$M$14,5,0))</f>
        <v>0</v>
      </c>
      <c r="AA916" s="62">
        <f>$K916+$L916+$M916+$N916+$O916+$P916+$Q916+$R916+IF(ISBLANK($E916),0,$F916*(1-VLOOKUP($E916,'INFO_Materials recyclability'!$I$6:$M$14,5,0)))</f>
        <v>0</v>
      </c>
    </row>
    <row r="917" spans="2:27" x14ac:dyDescent="0.35">
      <c r="B917" s="5"/>
      <c r="C917" s="5"/>
      <c r="D917" s="26"/>
      <c r="E917" s="51"/>
      <c r="F917" s="53"/>
      <c r="G917" s="49"/>
      <c r="H917" s="49"/>
      <c r="I917" s="49"/>
      <c r="J917" s="49"/>
      <c r="K917" s="49"/>
      <c r="L917" s="49"/>
      <c r="M917" s="49"/>
      <c r="N917" s="49"/>
      <c r="O917" s="49"/>
      <c r="P917" s="56"/>
      <c r="Q917" s="70"/>
      <c r="R917" s="61"/>
      <c r="T917" s="62">
        <f>$G917+$H917+$L917+IF(ISBLANK($E917),0,$F917*VLOOKUP($E917,'INFO_Materials recyclability'!$I$6:$M$14,2,0))</f>
        <v>0</v>
      </c>
      <c r="U917" s="62">
        <f>$I917+$J917+$K917+$M917+$N917+$O917+$P917+$Q917+$R917+IF(ISBLANK($E917),0,$F917*(1-VLOOKUP($E917,'INFO_Materials recyclability'!$I$6:$M$14,2,0)))</f>
        <v>0</v>
      </c>
      <c r="V917" s="62">
        <f>$G917+$H917+$K917+IF(ISBLANK($E917),0,$F917*VLOOKUP($E917,'INFO_Materials recyclability'!$I$6:$M$14,3,0))</f>
        <v>0</v>
      </c>
      <c r="W917" s="62">
        <f>$I917+$J917+$L917+$M917+$N917+$O917+$P917+$Q917+$R917+IF(ISBLANK($E917),0,$F917*(1-VLOOKUP($E917,'INFO_Materials recyclability'!$I$6:$M$14,3,0)))</f>
        <v>0</v>
      </c>
      <c r="X917" s="62">
        <f>$G917+$H917+$I917+IF(ISBLANK($E917),0,$F917*VLOOKUP($E917,'INFO_Materials recyclability'!$I$6:$M$14,4,0))</f>
        <v>0</v>
      </c>
      <c r="Y917" s="62">
        <f>$J917+$K917+$L917+$M917+$N917+$O917+$P917+$Q917+$R917+IF(ISBLANK($E917),0,$F917*(1-VLOOKUP($E917,'INFO_Materials recyclability'!$I$6:$M$14,4,0)))</f>
        <v>0</v>
      </c>
      <c r="Z917" s="62">
        <f>$G917+$H917+$I917+$J917+IF(ISBLANK($E917),0,$F917*VLOOKUP($E917,'INFO_Materials recyclability'!$I$6:$M$14,5,0))</f>
        <v>0</v>
      </c>
      <c r="AA917" s="62">
        <f>$K917+$L917+$M917+$N917+$O917+$P917+$Q917+$R917+IF(ISBLANK($E917),0,$F917*(1-VLOOKUP($E917,'INFO_Materials recyclability'!$I$6:$M$14,5,0)))</f>
        <v>0</v>
      </c>
    </row>
    <row r="918" spans="2:27" x14ac:dyDescent="0.35">
      <c r="B918" s="5"/>
      <c r="C918" s="5"/>
      <c r="D918" s="26"/>
      <c r="E918" s="51"/>
      <c r="F918" s="53"/>
      <c r="G918" s="49"/>
      <c r="H918" s="49"/>
      <c r="I918" s="49"/>
      <c r="J918" s="49"/>
      <c r="K918" s="49"/>
      <c r="L918" s="49"/>
      <c r="M918" s="49"/>
      <c r="N918" s="49"/>
      <c r="O918" s="49"/>
      <c r="P918" s="56"/>
      <c r="Q918" s="70"/>
      <c r="R918" s="61"/>
      <c r="T918" s="62">
        <f>$G918+$H918+$L918+IF(ISBLANK($E918),0,$F918*VLOOKUP($E918,'INFO_Materials recyclability'!$I$6:$M$14,2,0))</f>
        <v>0</v>
      </c>
      <c r="U918" s="62">
        <f>$I918+$J918+$K918+$M918+$N918+$O918+$P918+$Q918+$R918+IF(ISBLANK($E918),0,$F918*(1-VLOOKUP($E918,'INFO_Materials recyclability'!$I$6:$M$14,2,0)))</f>
        <v>0</v>
      </c>
      <c r="V918" s="62">
        <f>$G918+$H918+$K918+IF(ISBLANK($E918),0,$F918*VLOOKUP($E918,'INFO_Materials recyclability'!$I$6:$M$14,3,0))</f>
        <v>0</v>
      </c>
      <c r="W918" s="62">
        <f>$I918+$J918+$L918+$M918+$N918+$O918+$P918+$Q918+$R918+IF(ISBLANK($E918),0,$F918*(1-VLOOKUP($E918,'INFO_Materials recyclability'!$I$6:$M$14,3,0)))</f>
        <v>0</v>
      </c>
      <c r="X918" s="62">
        <f>$G918+$H918+$I918+IF(ISBLANK($E918),0,$F918*VLOOKUP($E918,'INFO_Materials recyclability'!$I$6:$M$14,4,0))</f>
        <v>0</v>
      </c>
      <c r="Y918" s="62">
        <f>$J918+$K918+$L918+$M918+$N918+$O918+$P918+$Q918+$R918+IF(ISBLANK($E918),0,$F918*(1-VLOOKUP($E918,'INFO_Materials recyclability'!$I$6:$M$14,4,0)))</f>
        <v>0</v>
      </c>
      <c r="Z918" s="62">
        <f>$G918+$H918+$I918+$J918+IF(ISBLANK($E918),0,$F918*VLOOKUP($E918,'INFO_Materials recyclability'!$I$6:$M$14,5,0))</f>
        <v>0</v>
      </c>
      <c r="AA918" s="62">
        <f>$K918+$L918+$M918+$N918+$O918+$P918+$Q918+$R918+IF(ISBLANK($E918),0,$F918*(1-VLOOKUP($E918,'INFO_Materials recyclability'!$I$6:$M$14,5,0)))</f>
        <v>0</v>
      </c>
    </row>
    <row r="919" spans="2:27" x14ac:dyDescent="0.35">
      <c r="B919" s="5"/>
      <c r="C919" s="5"/>
      <c r="D919" s="26"/>
      <c r="E919" s="51"/>
      <c r="F919" s="53"/>
      <c r="G919" s="49"/>
      <c r="H919" s="49"/>
      <c r="I919" s="49"/>
      <c r="J919" s="49"/>
      <c r="K919" s="49"/>
      <c r="L919" s="49"/>
      <c r="M919" s="49"/>
      <c r="N919" s="49"/>
      <c r="O919" s="49"/>
      <c r="P919" s="56"/>
      <c r="Q919" s="70"/>
      <c r="R919" s="61"/>
      <c r="T919" s="62">
        <f>$G919+$H919+$L919+IF(ISBLANK($E919),0,$F919*VLOOKUP($E919,'INFO_Materials recyclability'!$I$6:$M$14,2,0))</f>
        <v>0</v>
      </c>
      <c r="U919" s="62">
        <f>$I919+$J919+$K919+$M919+$N919+$O919+$P919+$Q919+$R919+IF(ISBLANK($E919),0,$F919*(1-VLOOKUP($E919,'INFO_Materials recyclability'!$I$6:$M$14,2,0)))</f>
        <v>0</v>
      </c>
      <c r="V919" s="62">
        <f>$G919+$H919+$K919+IF(ISBLANK($E919),0,$F919*VLOOKUP($E919,'INFO_Materials recyclability'!$I$6:$M$14,3,0))</f>
        <v>0</v>
      </c>
      <c r="W919" s="62">
        <f>$I919+$J919+$L919+$M919+$N919+$O919+$P919+$Q919+$R919+IF(ISBLANK($E919),0,$F919*(1-VLOOKUP($E919,'INFO_Materials recyclability'!$I$6:$M$14,3,0)))</f>
        <v>0</v>
      </c>
      <c r="X919" s="62">
        <f>$G919+$H919+$I919+IF(ISBLANK($E919),0,$F919*VLOOKUP($E919,'INFO_Materials recyclability'!$I$6:$M$14,4,0))</f>
        <v>0</v>
      </c>
      <c r="Y919" s="62">
        <f>$J919+$K919+$L919+$M919+$N919+$O919+$P919+$Q919+$R919+IF(ISBLANK($E919),0,$F919*(1-VLOOKUP($E919,'INFO_Materials recyclability'!$I$6:$M$14,4,0)))</f>
        <v>0</v>
      </c>
      <c r="Z919" s="62">
        <f>$G919+$H919+$I919+$J919+IF(ISBLANK($E919),0,$F919*VLOOKUP($E919,'INFO_Materials recyclability'!$I$6:$M$14,5,0))</f>
        <v>0</v>
      </c>
      <c r="AA919" s="62">
        <f>$K919+$L919+$M919+$N919+$O919+$P919+$Q919+$R919+IF(ISBLANK($E919),0,$F919*(1-VLOOKUP($E919,'INFO_Materials recyclability'!$I$6:$M$14,5,0)))</f>
        <v>0</v>
      </c>
    </row>
    <row r="920" spans="2:27" x14ac:dyDescent="0.35">
      <c r="B920" s="5"/>
      <c r="C920" s="5"/>
      <c r="D920" s="26"/>
      <c r="E920" s="51"/>
      <c r="F920" s="53"/>
      <c r="G920" s="49"/>
      <c r="H920" s="49"/>
      <c r="I920" s="49"/>
      <c r="J920" s="49"/>
      <c r="K920" s="49"/>
      <c r="L920" s="49"/>
      <c r="M920" s="49"/>
      <c r="N920" s="49"/>
      <c r="O920" s="49"/>
      <c r="P920" s="56"/>
      <c r="Q920" s="70"/>
      <c r="R920" s="61"/>
      <c r="T920" s="62">
        <f>$G920+$H920+$L920+IF(ISBLANK($E920),0,$F920*VLOOKUP($E920,'INFO_Materials recyclability'!$I$6:$M$14,2,0))</f>
        <v>0</v>
      </c>
      <c r="U920" s="62">
        <f>$I920+$J920+$K920+$M920+$N920+$O920+$P920+$Q920+$R920+IF(ISBLANK($E920),0,$F920*(1-VLOOKUP($E920,'INFO_Materials recyclability'!$I$6:$M$14,2,0)))</f>
        <v>0</v>
      </c>
      <c r="V920" s="62">
        <f>$G920+$H920+$K920+IF(ISBLANK($E920),0,$F920*VLOOKUP($E920,'INFO_Materials recyclability'!$I$6:$M$14,3,0))</f>
        <v>0</v>
      </c>
      <c r="W920" s="62">
        <f>$I920+$J920+$L920+$M920+$N920+$O920+$P920+$Q920+$R920+IF(ISBLANK($E920),0,$F920*(1-VLOOKUP($E920,'INFO_Materials recyclability'!$I$6:$M$14,3,0)))</f>
        <v>0</v>
      </c>
      <c r="X920" s="62">
        <f>$G920+$H920+$I920+IF(ISBLANK($E920),0,$F920*VLOOKUP($E920,'INFO_Materials recyclability'!$I$6:$M$14,4,0))</f>
        <v>0</v>
      </c>
      <c r="Y920" s="62">
        <f>$J920+$K920+$L920+$M920+$N920+$O920+$P920+$Q920+$R920+IF(ISBLANK($E920),0,$F920*(1-VLOOKUP($E920,'INFO_Materials recyclability'!$I$6:$M$14,4,0)))</f>
        <v>0</v>
      </c>
      <c r="Z920" s="62">
        <f>$G920+$H920+$I920+$J920+IF(ISBLANK($E920),0,$F920*VLOOKUP($E920,'INFO_Materials recyclability'!$I$6:$M$14,5,0))</f>
        <v>0</v>
      </c>
      <c r="AA920" s="62">
        <f>$K920+$L920+$M920+$N920+$O920+$P920+$Q920+$R920+IF(ISBLANK($E920),0,$F920*(1-VLOOKUP($E920,'INFO_Materials recyclability'!$I$6:$M$14,5,0)))</f>
        <v>0</v>
      </c>
    </row>
    <row r="921" spans="2:27" x14ac:dyDescent="0.35">
      <c r="B921" s="5"/>
      <c r="C921" s="5"/>
      <c r="D921" s="26"/>
      <c r="E921" s="51"/>
      <c r="F921" s="53"/>
      <c r="G921" s="49"/>
      <c r="H921" s="49"/>
      <c r="I921" s="49"/>
      <c r="J921" s="49"/>
      <c r="K921" s="49"/>
      <c r="L921" s="49"/>
      <c r="M921" s="49"/>
      <c r="N921" s="49"/>
      <c r="O921" s="49"/>
      <c r="P921" s="56"/>
      <c r="Q921" s="70"/>
      <c r="R921" s="61"/>
      <c r="T921" s="62">
        <f>$G921+$H921+$L921+IF(ISBLANK($E921),0,$F921*VLOOKUP($E921,'INFO_Materials recyclability'!$I$6:$M$14,2,0))</f>
        <v>0</v>
      </c>
      <c r="U921" s="62">
        <f>$I921+$J921+$K921+$M921+$N921+$O921+$P921+$Q921+$R921+IF(ISBLANK($E921),0,$F921*(1-VLOOKUP($E921,'INFO_Materials recyclability'!$I$6:$M$14,2,0)))</f>
        <v>0</v>
      </c>
      <c r="V921" s="62">
        <f>$G921+$H921+$K921+IF(ISBLANK($E921),0,$F921*VLOOKUP($E921,'INFO_Materials recyclability'!$I$6:$M$14,3,0))</f>
        <v>0</v>
      </c>
      <c r="W921" s="62">
        <f>$I921+$J921+$L921+$M921+$N921+$O921+$P921+$Q921+$R921+IF(ISBLANK($E921),0,$F921*(1-VLOOKUP($E921,'INFO_Materials recyclability'!$I$6:$M$14,3,0)))</f>
        <v>0</v>
      </c>
      <c r="X921" s="62">
        <f>$G921+$H921+$I921+IF(ISBLANK($E921),0,$F921*VLOOKUP($E921,'INFO_Materials recyclability'!$I$6:$M$14,4,0))</f>
        <v>0</v>
      </c>
      <c r="Y921" s="62">
        <f>$J921+$K921+$L921+$M921+$N921+$O921+$P921+$Q921+$R921+IF(ISBLANK($E921),0,$F921*(1-VLOOKUP($E921,'INFO_Materials recyclability'!$I$6:$M$14,4,0)))</f>
        <v>0</v>
      </c>
      <c r="Z921" s="62">
        <f>$G921+$H921+$I921+$J921+IF(ISBLANK($E921),0,$F921*VLOOKUP($E921,'INFO_Materials recyclability'!$I$6:$M$14,5,0))</f>
        <v>0</v>
      </c>
      <c r="AA921" s="62">
        <f>$K921+$L921+$M921+$N921+$O921+$P921+$Q921+$R921+IF(ISBLANK($E921),0,$F921*(1-VLOOKUP($E921,'INFO_Materials recyclability'!$I$6:$M$14,5,0)))</f>
        <v>0</v>
      </c>
    </row>
    <row r="922" spans="2:27" x14ac:dyDescent="0.35">
      <c r="B922" s="5"/>
      <c r="C922" s="5"/>
      <c r="D922" s="26"/>
      <c r="E922" s="51"/>
      <c r="F922" s="53"/>
      <c r="G922" s="49"/>
      <c r="H922" s="49"/>
      <c r="I922" s="49"/>
      <c r="J922" s="49"/>
      <c r="K922" s="49"/>
      <c r="L922" s="49"/>
      <c r="M922" s="49"/>
      <c r="N922" s="49"/>
      <c r="O922" s="49"/>
      <c r="P922" s="56"/>
      <c r="Q922" s="70"/>
      <c r="R922" s="61"/>
      <c r="T922" s="62">
        <f>$G922+$H922+$L922+IF(ISBLANK($E922),0,$F922*VLOOKUP($E922,'INFO_Materials recyclability'!$I$6:$M$14,2,0))</f>
        <v>0</v>
      </c>
      <c r="U922" s="62">
        <f>$I922+$J922+$K922+$M922+$N922+$O922+$P922+$Q922+$R922+IF(ISBLANK($E922),0,$F922*(1-VLOOKUP($E922,'INFO_Materials recyclability'!$I$6:$M$14,2,0)))</f>
        <v>0</v>
      </c>
      <c r="V922" s="62">
        <f>$G922+$H922+$K922+IF(ISBLANK($E922),0,$F922*VLOOKUP($E922,'INFO_Materials recyclability'!$I$6:$M$14,3,0))</f>
        <v>0</v>
      </c>
      <c r="W922" s="62">
        <f>$I922+$J922+$L922+$M922+$N922+$O922+$P922+$Q922+$R922+IF(ISBLANK($E922),0,$F922*(1-VLOOKUP($E922,'INFO_Materials recyclability'!$I$6:$M$14,3,0)))</f>
        <v>0</v>
      </c>
      <c r="X922" s="62">
        <f>$G922+$H922+$I922+IF(ISBLANK($E922),0,$F922*VLOOKUP($E922,'INFO_Materials recyclability'!$I$6:$M$14,4,0))</f>
        <v>0</v>
      </c>
      <c r="Y922" s="62">
        <f>$J922+$K922+$L922+$M922+$N922+$O922+$P922+$Q922+$R922+IF(ISBLANK($E922),0,$F922*(1-VLOOKUP($E922,'INFO_Materials recyclability'!$I$6:$M$14,4,0)))</f>
        <v>0</v>
      </c>
      <c r="Z922" s="62">
        <f>$G922+$H922+$I922+$J922+IF(ISBLANK($E922),0,$F922*VLOOKUP($E922,'INFO_Materials recyclability'!$I$6:$M$14,5,0))</f>
        <v>0</v>
      </c>
      <c r="AA922" s="62">
        <f>$K922+$L922+$M922+$N922+$O922+$P922+$Q922+$R922+IF(ISBLANK($E922),0,$F922*(1-VLOOKUP($E922,'INFO_Materials recyclability'!$I$6:$M$14,5,0)))</f>
        <v>0</v>
      </c>
    </row>
    <row r="923" spans="2:27" x14ac:dyDescent="0.35">
      <c r="B923" s="5"/>
      <c r="C923" s="5"/>
      <c r="D923" s="26"/>
      <c r="E923" s="51"/>
      <c r="F923" s="53"/>
      <c r="G923" s="49"/>
      <c r="H923" s="49"/>
      <c r="I923" s="49"/>
      <c r="J923" s="49"/>
      <c r="K923" s="49"/>
      <c r="L923" s="49"/>
      <c r="M923" s="49"/>
      <c r="N923" s="49"/>
      <c r="O923" s="49"/>
      <c r="P923" s="56"/>
      <c r="Q923" s="70"/>
      <c r="R923" s="61"/>
      <c r="T923" s="62">
        <f>$G923+$H923+$L923+IF(ISBLANK($E923),0,$F923*VLOOKUP($E923,'INFO_Materials recyclability'!$I$6:$M$14,2,0))</f>
        <v>0</v>
      </c>
      <c r="U923" s="62">
        <f>$I923+$J923+$K923+$M923+$N923+$O923+$P923+$Q923+$R923+IF(ISBLANK($E923),0,$F923*(1-VLOOKUP($E923,'INFO_Materials recyclability'!$I$6:$M$14,2,0)))</f>
        <v>0</v>
      </c>
      <c r="V923" s="62">
        <f>$G923+$H923+$K923+IF(ISBLANK($E923),0,$F923*VLOOKUP($E923,'INFO_Materials recyclability'!$I$6:$M$14,3,0))</f>
        <v>0</v>
      </c>
      <c r="W923" s="62">
        <f>$I923+$J923+$L923+$M923+$N923+$O923+$P923+$Q923+$R923+IF(ISBLANK($E923),0,$F923*(1-VLOOKUP($E923,'INFO_Materials recyclability'!$I$6:$M$14,3,0)))</f>
        <v>0</v>
      </c>
      <c r="X923" s="62">
        <f>$G923+$H923+$I923+IF(ISBLANK($E923),0,$F923*VLOOKUP($E923,'INFO_Materials recyclability'!$I$6:$M$14,4,0))</f>
        <v>0</v>
      </c>
      <c r="Y923" s="62">
        <f>$J923+$K923+$L923+$M923+$N923+$O923+$P923+$Q923+$R923+IF(ISBLANK($E923),0,$F923*(1-VLOOKUP($E923,'INFO_Materials recyclability'!$I$6:$M$14,4,0)))</f>
        <v>0</v>
      </c>
      <c r="Z923" s="62">
        <f>$G923+$H923+$I923+$J923+IF(ISBLANK($E923),0,$F923*VLOOKUP($E923,'INFO_Materials recyclability'!$I$6:$M$14,5,0))</f>
        <v>0</v>
      </c>
      <c r="AA923" s="62">
        <f>$K923+$L923+$M923+$N923+$O923+$P923+$Q923+$R923+IF(ISBLANK($E923),0,$F923*(1-VLOOKUP($E923,'INFO_Materials recyclability'!$I$6:$M$14,5,0)))</f>
        <v>0</v>
      </c>
    </row>
    <row r="924" spans="2:27" x14ac:dyDescent="0.35">
      <c r="B924" s="5"/>
      <c r="C924" s="5"/>
      <c r="D924" s="26"/>
      <c r="E924" s="51"/>
      <c r="F924" s="53"/>
      <c r="G924" s="49"/>
      <c r="H924" s="49"/>
      <c r="I924" s="49"/>
      <c r="J924" s="49"/>
      <c r="K924" s="49"/>
      <c r="L924" s="49"/>
      <c r="M924" s="49"/>
      <c r="N924" s="49"/>
      <c r="O924" s="49"/>
      <c r="P924" s="56"/>
      <c r="Q924" s="70"/>
      <c r="R924" s="61"/>
      <c r="T924" s="62">
        <f>$G924+$H924+$L924+IF(ISBLANK($E924),0,$F924*VLOOKUP($E924,'INFO_Materials recyclability'!$I$6:$M$14,2,0))</f>
        <v>0</v>
      </c>
      <c r="U924" s="62">
        <f>$I924+$J924+$K924+$M924+$N924+$O924+$P924+$Q924+$R924+IF(ISBLANK($E924),0,$F924*(1-VLOOKUP($E924,'INFO_Materials recyclability'!$I$6:$M$14,2,0)))</f>
        <v>0</v>
      </c>
      <c r="V924" s="62">
        <f>$G924+$H924+$K924+IF(ISBLANK($E924),0,$F924*VLOOKUP($E924,'INFO_Materials recyclability'!$I$6:$M$14,3,0))</f>
        <v>0</v>
      </c>
      <c r="W924" s="62">
        <f>$I924+$J924+$L924+$M924+$N924+$O924+$P924+$Q924+$R924+IF(ISBLANK($E924),0,$F924*(1-VLOOKUP($E924,'INFO_Materials recyclability'!$I$6:$M$14,3,0)))</f>
        <v>0</v>
      </c>
      <c r="X924" s="62">
        <f>$G924+$H924+$I924+IF(ISBLANK($E924),0,$F924*VLOOKUP($E924,'INFO_Materials recyclability'!$I$6:$M$14,4,0))</f>
        <v>0</v>
      </c>
      <c r="Y924" s="62">
        <f>$J924+$K924+$L924+$M924+$N924+$O924+$P924+$Q924+$R924+IF(ISBLANK($E924),0,$F924*(1-VLOOKUP($E924,'INFO_Materials recyclability'!$I$6:$M$14,4,0)))</f>
        <v>0</v>
      </c>
      <c r="Z924" s="62">
        <f>$G924+$H924+$I924+$J924+IF(ISBLANK($E924),0,$F924*VLOOKUP($E924,'INFO_Materials recyclability'!$I$6:$M$14,5,0))</f>
        <v>0</v>
      </c>
      <c r="AA924" s="62">
        <f>$K924+$L924+$M924+$N924+$O924+$P924+$Q924+$R924+IF(ISBLANK($E924),0,$F924*(1-VLOOKUP($E924,'INFO_Materials recyclability'!$I$6:$M$14,5,0)))</f>
        <v>0</v>
      </c>
    </row>
    <row r="925" spans="2:27" x14ac:dyDescent="0.35">
      <c r="B925" s="5"/>
      <c r="C925" s="5"/>
      <c r="D925" s="26"/>
      <c r="E925" s="51"/>
      <c r="F925" s="53"/>
      <c r="G925" s="49"/>
      <c r="H925" s="49"/>
      <c r="I925" s="49"/>
      <c r="J925" s="49"/>
      <c r="K925" s="49"/>
      <c r="L925" s="49"/>
      <c r="M925" s="49"/>
      <c r="N925" s="49"/>
      <c r="O925" s="49"/>
      <c r="P925" s="56"/>
      <c r="Q925" s="70"/>
      <c r="R925" s="61"/>
      <c r="T925" s="62">
        <f>$G925+$H925+$L925+IF(ISBLANK($E925),0,$F925*VLOOKUP($E925,'INFO_Materials recyclability'!$I$6:$M$14,2,0))</f>
        <v>0</v>
      </c>
      <c r="U925" s="62">
        <f>$I925+$J925+$K925+$M925+$N925+$O925+$P925+$Q925+$R925+IF(ISBLANK($E925),0,$F925*(1-VLOOKUP($E925,'INFO_Materials recyclability'!$I$6:$M$14,2,0)))</f>
        <v>0</v>
      </c>
      <c r="V925" s="62">
        <f>$G925+$H925+$K925+IF(ISBLANK($E925),0,$F925*VLOOKUP($E925,'INFO_Materials recyclability'!$I$6:$M$14,3,0))</f>
        <v>0</v>
      </c>
      <c r="W925" s="62">
        <f>$I925+$J925+$L925+$M925+$N925+$O925+$P925+$Q925+$R925+IF(ISBLANK($E925),0,$F925*(1-VLOOKUP($E925,'INFO_Materials recyclability'!$I$6:$M$14,3,0)))</f>
        <v>0</v>
      </c>
      <c r="X925" s="62">
        <f>$G925+$H925+$I925+IF(ISBLANK($E925),0,$F925*VLOOKUP($E925,'INFO_Materials recyclability'!$I$6:$M$14,4,0))</f>
        <v>0</v>
      </c>
      <c r="Y925" s="62">
        <f>$J925+$K925+$L925+$M925+$N925+$O925+$P925+$Q925+$R925+IF(ISBLANK($E925),0,$F925*(1-VLOOKUP($E925,'INFO_Materials recyclability'!$I$6:$M$14,4,0)))</f>
        <v>0</v>
      </c>
      <c r="Z925" s="62">
        <f>$G925+$H925+$I925+$J925+IF(ISBLANK($E925),0,$F925*VLOOKUP($E925,'INFO_Materials recyclability'!$I$6:$M$14,5,0))</f>
        <v>0</v>
      </c>
      <c r="AA925" s="62">
        <f>$K925+$L925+$M925+$N925+$O925+$P925+$Q925+$R925+IF(ISBLANK($E925),0,$F925*(1-VLOOKUP($E925,'INFO_Materials recyclability'!$I$6:$M$14,5,0)))</f>
        <v>0</v>
      </c>
    </row>
    <row r="926" spans="2:27" x14ac:dyDescent="0.35">
      <c r="B926" s="5"/>
      <c r="C926" s="5"/>
      <c r="D926" s="26"/>
      <c r="E926" s="51"/>
      <c r="F926" s="53"/>
      <c r="G926" s="49"/>
      <c r="H926" s="49"/>
      <c r="I926" s="49"/>
      <c r="J926" s="49"/>
      <c r="K926" s="49"/>
      <c r="L926" s="49"/>
      <c r="M926" s="49"/>
      <c r="N926" s="49"/>
      <c r="O926" s="49"/>
      <c r="P926" s="56"/>
      <c r="Q926" s="70"/>
      <c r="R926" s="61"/>
      <c r="T926" s="62">
        <f>$G926+$H926+$L926+IF(ISBLANK($E926),0,$F926*VLOOKUP($E926,'INFO_Materials recyclability'!$I$6:$M$14,2,0))</f>
        <v>0</v>
      </c>
      <c r="U926" s="62">
        <f>$I926+$J926+$K926+$M926+$N926+$O926+$P926+$Q926+$R926+IF(ISBLANK($E926),0,$F926*(1-VLOOKUP($E926,'INFO_Materials recyclability'!$I$6:$M$14,2,0)))</f>
        <v>0</v>
      </c>
      <c r="V926" s="62">
        <f>$G926+$H926+$K926+IF(ISBLANK($E926),0,$F926*VLOOKUP($E926,'INFO_Materials recyclability'!$I$6:$M$14,3,0))</f>
        <v>0</v>
      </c>
      <c r="W926" s="62">
        <f>$I926+$J926+$L926+$M926+$N926+$O926+$P926+$Q926+$R926+IF(ISBLANK($E926),0,$F926*(1-VLOOKUP($E926,'INFO_Materials recyclability'!$I$6:$M$14,3,0)))</f>
        <v>0</v>
      </c>
      <c r="X926" s="62">
        <f>$G926+$H926+$I926+IF(ISBLANK($E926),0,$F926*VLOOKUP($E926,'INFO_Materials recyclability'!$I$6:$M$14,4,0))</f>
        <v>0</v>
      </c>
      <c r="Y926" s="62">
        <f>$J926+$K926+$L926+$M926+$N926+$O926+$P926+$Q926+$R926+IF(ISBLANK($E926),0,$F926*(1-VLOOKUP($E926,'INFO_Materials recyclability'!$I$6:$M$14,4,0)))</f>
        <v>0</v>
      </c>
      <c r="Z926" s="62">
        <f>$G926+$H926+$I926+$J926+IF(ISBLANK($E926),0,$F926*VLOOKUP($E926,'INFO_Materials recyclability'!$I$6:$M$14,5,0))</f>
        <v>0</v>
      </c>
      <c r="AA926" s="62">
        <f>$K926+$L926+$M926+$N926+$O926+$P926+$Q926+$R926+IF(ISBLANK($E926),0,$F926*(1-VLOOKUP($E926,'INFO_Materials recyclability'!$I$6:$M$14,5,0)))</f>
        <v>0</v>
      </c>
    </row>
    <row r="927" spans="2:27" x14ac:dyDescent="0.35">
      <c r="B927" s="5"/>
      <c r="C927" s="5"/>
      <c r="D927" s="26"/>
      <c r="E927" s="51"/>
      <c r="F927" s="53"/>
      <c r="G927" s="49"/>
      <c r="H927" s="49"/>
      <c r="I927" s="49"/>
      <c r="J927" s="49"/>
      <c r="K927" s="49"/>
      <c r="L927" s="49"/>
      <c r="M927" s="49"/>
      <c r="N927" s="49"/>
      <c r="O927" s="49"/>
      <c r="P927" s="56"/>
      <c r="Q927" s="70"/>
      <c r="R927" s="61"/>
      <c r="T927" s="62">
        <f>$G927+$H927+$L927+IF(ISBLANK($E927),0,$F927*VLOOKUP($E927,'INFO_Materials recyclability'!$I$6:$M$14,2,0))</f>
        <v>0</v>
      </c>
      <c r="U927" s="62">
        <f>$I927+$J927+$K927+$M927+$N927+$O927+$P927+$Q927+$R927+IF(ISBLANK($E927),0,$F927*(1-VLOOKUP($E927,'INFO_Materials recyclability'!$I$6:$M$14,2,0)))</f>
        <v>0</v>
      </c>
      <c r="V927" s="62">
        <f>$G927+$H927+$K927+IF(ISBLANK($E927),0,$F927*VLOOKUP($E927,'INFO_Materials recyclability'!$I$6:$M$14,3,0))</f>
        <v>0</v>
      </c>
      <c r="W927" s="62">
        <f>$I927+$J927+$L927+$M927+$N927+$O927+$P927+$Q927+$R927+IF(ISBLANK($E927),0,$F927*(1-VLOOKUP($E927,'INFO_Materials recyclability'!$I$6:$M$14,3,0)))</f>
        <v>0</v>
      </c>
      <c r="X927" s="62">
        <f>$G927+$H927+$I927+IF(ISBLANK($E927),0,$F927*VLOOKUP($E927,'INFO_Materials recyclability'!$I$6:$M$14,4,0))</f>
        <v>0</v>
      </c>
      <c r="Y927" s="62">
        <f>$J927+$K927+$L927+$M927+$N927+$O927+$P927+$Q927+$R927+IF(ISBLANK($E927),0,$F927*(1-VLOOKUP($E927,'INFO_Materials recyclability'!$I$6:$M$14,4,0)))</f>
        <v>0</v>
      </c>
      <c r="Z927" s="62">
        <f>$G927+$H927+$I927+$J927+IF(ISBLANK($E927),0,$F927*VLOOKUP($E927,'INFO_Materials recyclability'!$I$6:$M$14,5,0))</f>
        <v>0</v>
      </c>
      <c r="AA927" s="62">
        <f>$K927+$L927+$M927+$N927+$O927+$P927+$Q927+$R927+IF(ISBLANK($E927),0,$F927*(1-VLOOKUP($E927,'INFO_Materials recyclability'!$I$6:$M$14,5,0)))</f>
        <v>0</v>
      </c>
    </row>
    <row r="928" spans="2:27" x14ac:dyDescent="0.35">
      <c r="B928" s="5"/>
      <c r="C928" s="5"/>
      <c r="D928" s="26"/>
      <c r="E928" s="51"/>
      <c r="F928" s="53"/>
      <c r="G928" s="49"/>
      <c r="H928" s="49"/>
      <c r="I928" s="49"/>
      <c r="J928" s="49"/>
      <c r="K928" s="49"/>
      <c r="L928" s="49"/>
      <c r="M928" s="49"/>
      <c r="N928" s="49"/>
      <c r="O928" s="49"/>
      <c r="P928" s="56"/>
      <c r="Q928" s="70"/>
      <c r="R928" s="61"/>
      <c r="T928" s="62">
        <f>$G928+$H928+$L928+IF(ISBLANK($E928),0,$F928*VLOOKUP($E928,'INFO_Materials recyclability'!$I$6:$M$14,2,0))</f>
        <v>0</v>
      </c>
      <c r="U928" s="62">
        <f>$I928+$J928+$K928+$M928+$N928+$O928+$P928+$Q928+$R928+IF(ISBLANK($E928),0,$F928*(1-VLOOKUP($E928,'INFO_Materials recyclability'!$I$6:$M$14,2,0)))</f>
        <v>0</v>
      </c>
      <c r="V928" s="62">
        <f>$G928+$H928+$K928+IF(ISBLANK($E928),0,$F928*VLOOKUP($E928,'INFO_Materials recyclability'!$I$6:$M$14,3,0))</f>
        <v>0</v>
      </c>
      <c r="W928" s="62">
        <f>$I928+$J928+$L928+$M928+$N928+$O928+$P928+$Q928+$R928+IF(ISBLANK($E928),0,$F928*(1-VLOOKUP($E928,'INFO_Materials recyclability'!$I$6:$M$14,3,0)))</f>
        <v>0</v>
      </c>
      <c r="X928" s="62">
        <f>$G928+$H928+$I928+IF(ISBLANK($E928),0,$F928*VLOOKUP($E928,'INFO_Materials recyclability'!$I$6:$M$14,4,0))</f>
        <v>0</v>
      </c>
      <c r="Y928" s="62">
        <f>$J928+$K928+$L928+$M928+$N928+$O928+$P928+$Q928+$R928+IF(ISBLANK($E928),0,$F928*(1-VLOOKUP($E928,'INFO_Materials recyclability'!$I$6:$M$14,4,0)))</f>
        <v>0</v>
      </c>
      <c r="Z928" s="62">
        <f>$G928+$H928+$I928+$J928+IF(ISBLANK($E928),0,$F928*VLOOKUP($E928,'INFO_Materials recyclability'!$I$6:$M$14,5,0))</f>
        <v>0</v>
      </c>
      <c r="AA928" s="62">
        <f>$K928+$L928+$M928+$N928+$O928+$P928+$Q928+$R928+IF(ISBLANK($E928),0,$F928*(1-VLOOKUP($E928,'INFO_Materials recyclability'!$I$6:$M$14,5,0)))</f>
        <v>0</v>
      </c>
    </row>
    <row r="929" spans="2:27" x14ac:dyDescent="0.35">
      <c r="B929" s="5"/>
      <c r="C929" s="5"/>
      <c r="D929" s="26"/>
      <c r="E929" s="51"/>
      <c r="F929" s="53"/>
      <c r="G929" s="49"/>
      <c r="H929" s="49"/>
      <c r="I929" s="49"/>
      <c r="J929" s="49"/>
      <c r="K929" s="49"/>
      <c r="L929" s="49"/>
      <c r="M929" s="49"/>
      <c r="N929" s="49"/>
      <c r="O929" s="49"/>
      <c r="P929" s="56"/>
      <c r="Q929" s="70"/>
      <c r="R929" s="61"/>
      <c r="T929" s="62">
        <f>$G929+$H929+$L929+IF(ISBLANK($E929),0,$F929*VLOOKUP($E929,'INFO_Materials recyclability'!$I$6:$M$14,2,0))</f>
        <v>0</v>
      </c>
      <c r="U929" s="62">
        <f>$I929+$J929+$K929+$M929+$N929+$O929+$P929+$Q929+$R929+IF(ISBLANK($E929),0,$F929*(1-VLOOKUP($E929,'INFO_Materials recyclability'!$I$6:$M$14,2,0)))</f>
        <v>0</v>
      </c>
      <c r="V929" s="62">
        <f>$G929+$H929+$K929+IF(ISBLANK($E929),0,$F929*VLOOKUP($E929,'INFO_Materials recyclability'!$I$6:$M$14,3,0))</f>
        <v>0</v>
      </c>
      <c r="W929" s="62">
        <f>$I929+$J929+$L929+$M929+$N929+$O929+$P929+$Q929+$R929+IF(ISBLANK($E929),0,$F929*(1-VLOOKUP($E929,'INFO_Materials recyclability'!$I$6:$M$14,3,0)))</f>
        <v>0</v>
      </c>
      <c r="X929" s="62">
        <f>$G929+$H929+$I929+IF(ISBLANK($E929),0,$F929*VLOOKUP($E929,'INFO_Materials recyclability'!$I$6:$M$14,4,0))</f>
        <v>0</v>
      </c>
      <c r="Y929" s="62">
        <f>$J929+$K929+$L929+$M929+$N929+$O929+$P929+$Q929+$R929+IF(ISBLANK($E929),0,$F929*(1-VLOOKUP($E929,'INFO_Materials recyclability'!$I$6:$M$14,4,0)))</f>
        <v>0</v>
      </c>
      <c r="Z929" s="62">
        <f>$G929+$H929+$I929+$J929+IF(ISBLANK($E929),0,$F929*VLOOKUP($E929,'INFO_Materials recyclability'!$I$6:$M$14,5,0))</f>
        <v>0</v>
      </c>
      <c r="AA929" s="62">
        <f>$K929+$L929+$M929+$N929+$O929+$P929+$Q929+$R929+IF(ISBLANK($E929),0,$F929*(1-VLOOKUP($E929,'INFO_Materials recyclability'!$I$6:$M$14,5,0)))</f>
        <v>0</v>
      </c>
    </row>
    <row r="930" spans="2:27" x14ac:dyDescent="0.35">
      <c r="B930" s="5"/>
      <c r="C930" s="5"/>
      <c r="D930" s="26"/>
      <c r="E930" s="51"/>
      <c r="F930" s="53"/>
      <c r="G930" s="49"/>
      <c r="H930" s="49"/>
      <c r="I930" s="49"/>
      <c r="J930" s="49"/>
      <c r="K930" s="49"/>
      <c r="L930" s="49"/>
      <c r="M930" s="49"/>
      <c r="N930" s="49"/>
      <c r="O930" s="49"/>
      <c r="P930" s="56"/>
      <c r="Q930" s="70"/>
      <c r="R930" s="61"/>
      <c r="T930" s="62">
        <f>$G930+$H930+$L930+IF(ISBLANK($E930),0,$F930*VLOOKUP($E930,'INFO_Materials recyclability'!$I$6:$M$14,2,0))</f>
        <v>0</v>
      </c>
      <c r="U930" s="62">
        <f>$I930+$J930+$K930+$M930+$N930+$O930+$P930+$Q930+$R930+IF(ISBLANK($E930),0,$F930*(1-VLOOKUP($E930,'INFO_Materials recyclability'!$I$6:$M$14,2,0)))</f>
        <v>0</v>
      </c>
      <c r="V930" s="62">
        <f>$G930+$H930+$K930+IF(ISBLANK($E930),0,$F930*VLOOKUP($E930,'INFO_Materials recyclability'!$I$6:$M$14,3,0))</f>
        <v>0</v>
      </c>
      <c r="W930" s="62">
        <f>$I930+$J930+$L930+$M930+$N930+$O930+$P930+$Q930+$R930+IF(ISBLANK($E930),0,$F930*(1-VLOOKUP($E930,'INFO_Materials recyclability'!$I$6:$M$14,3,0)))</f>
        <v>0</v>
      </c>
      <c r="X930" s="62">
        <f>$G930+$H930+$I930+IF(ISBLANK($E930),0,$F930*VLOOKUP($E930,'INFO_Materials recyclability'!$I$6:$M$14,4,0))</f>
        <v>0</v>
      </c>
      <c r="Y930" s="62">
        <f>$J930+$K930+$L930+$M930+$N930+$O930+$P930+$Q930+$R930+IF(ISBLANK($E930),0,$F930*(1-VLOOKUP($E930,'INFO_Materials recyclability'!$I$6:$M$14,4,0)))</f>
        <v>0</v>
      </c>
      <c r="Z930" s="62">
        <f>$G930+$H930+$I930+$J930+IF(ISBLANK($E930),0,$F930*VLOOKUP($E930,'INFO_Materials recyclability'!$I$6:$M$14,5,0))</f>
        <v>0</v>
      </c>
      <c r="AA930" s="62">
        <f>$K930+$L930+$M930+$N930+$O930+$P930+$Q930+$R930+IF(ISBLANK($E930),0,$F930*(1-VLOOKUP($E930,'INFO_Materials recyclability'!$I$6:$M$14,5,0)))</f>
        <v>0</v>
      </c>
    </row>
    <row r="931" spans="2:27" x14ac:dyDescent="0.35">
      <c r="B931" s="5"/>
      <c r="C931" s="5"/>
      <c r="D931" s="26"/>
      <c r="E931" s="51"/>
      <c r="F931" s="53"/>
      <c r="G931" s="49"/>
      <c r="H931" s="49"/>
      <c r="I931" s="49"/>
      <c r="J931" s="49"/>
      <c r="K931" s="49"/>
      <c r="L931" s="49"/>
      <c r="M931" s="49"/>
      <c r="N931" s="49"/>
      <c r="O931" s="49"/>
      <c r="P931" s="56"/>
      <c r="Q931" s="70"/>
      <c r="R931" s="61"/>
      <c r="T931" s="62">
        <f>$G931+$H931+$L931+IF(ISBLANK($E931),0,$F931*VLOOKUP($E931,'INFO_Materials recyclability'!$I$6:$M$14,2,0))</f>
        <v>0</v>
      </c>
      <c r="U931" s="62">
        <f>$I931+$J931+$K931+$M931+$N931+$O931+$P931+$Q931+$R931+IF(ISBLANK($E931),0,$F931*(1-VLOOKUP($E931,'INFO_Materials recyclability'!$I$6:$M$14,2,0)))</f>
        <v>0</v>
      </c>
      <c r="V931" s="62">
        <f>$G931+$H931+$K931+IF(ISBLANK($E931),0,$F931*VLOOKUP($E931,'INFO_Materials recyclability'!$I$6:$M$14,3,0))</f>
        <v>0</v>
      </c>
      <c r="W931" s="62">
        <f>$I931+$J931+$L931+$M931+$N931+$O931+$P931+$Q931+$R931+IF(ISBLANK($E931),0,$F931*(1-VLOOKUP($E931,'INFO_Materials recyclability'!$I$6:$M$14,3,0)))</f>
        <v>0</v>
      </c>
      <c r="X931" s="62">
        <f>$G931+$H931+$I931+IF(ISBLANK($E931),0,$F931*VLOOKUP($E931,'INFO_Materials recyclability'!$I$6:$M$14,4,0))</f>
        <v>0</v>
      </c>
      <c r="Y931" s="62">
        <f>$J931+$K931+$L931+$M931+$N931+$O931+$P931+$Q931+$R931+IF(ISBLANK($E931),0,$F931*(1-VLOOKUP($E931,'INFO_Materials recyclability'!$I$6:$M$14,4,0)))</f>
        <v>0</v>
      </c>
      <c r="Z931" s="62">
        <f>$G931+$H931+$I931+$J931+IF(ISBLANK($E931),0,$F931*VLOOKUP($E931,'INFO_Materials recyclability'!$I$6:$M$14,5,0))</f>
        <v>0</v>
      </c>
      <c r="AA931" s="62">
        <f>$K931+$L931+$M931+$N931+$O931+$P931+$Q931+$R931+IF(ISBLANK($E931),0,$F931*(1-VLOOKUP($E931,'INFO_Materials recyclability'!$I$6:$M$14,5,0)))</f>
        <v>0</v>
      </c>
    </row>
    <row r="932" spans="2:27" x14ac:dyDescent="0.35">
      <c r="B932" s="5"/>
      <c r="C932" s="5"/>
      <c r="D932" s="26"/>
      <c r="E932" s="51"/>
      <c r="F932" s="53"/>
      <c r="G932" s="49"/>
      <c r="H932" s="49"/>
      <c r="I932" s="49"/>
      <c r="J932" s="49"/>
      <c r="K932" s="49"/>
      <c r="L932" s="49"/>
      <c r="M932" s="49"/>
      <c r="N932" s="49"/>
      <c r="O932" s="49"/>
      <c r="P932" s="56"/>
      <c r="Q932" s="70"/>
      <c r="R932" s="61"/>
      <c r="T932" s="62">
        <f>$G932+$H932+$L932+IF(ISBLANK($E932),0,$F932*VLOOKUP($E932,'INFO_Materials recyclability'!$I$6:$M$14,2,0))</f>
        <v>0</v>
      </c>
      <c r="U932" s="62">
        <f>$I932+$J932+$K932+$M932+$N932+$O932+$P932+$Q932+$R932+IF(ISBLANK($E932),0,$F932*(1-VLOOKUP($E932,'INFO_Materials recyclability'!$I$6:$M$14,2,0)))</f>
        <v>0</v>
      </c>
      <c r="V932" s="62">
        <f>$G932+$H932+$K932+IF(ISBLANK($E932),0,$F932*VLOOKUP($E932,'INFO_Materials recyclability'!$I$6:$M$14,3,0))</f>
        <v>0</v>
      </c>
      <c r="W932" s="62">
        <f>$I932+$J932+$L932+$M932+$N932+$O932+$P932+$Q932+$R932+IF(ISBLANK($E932),0,$F932*(1-VLOOKUP($E932,'INFO_Materials recyclability'!$I$6:$M$14,3,0)))</f>
        <v>0</v>
      </c>
      <c r="X932" s="62">
        <f>$G932+$H932+$I932+IF(ISBLANK($E932),0,$F932*VLOOKUP($E932,'INFO_Materials recyclability'!$I$6:$M$14,4,0))</f>
        <v>0</v>
      </c>
      <c r="Y932" s="62">
        <f>$J932+$K932+$L932+$M932+$N932+$O932+$P932+$Q932+$R932+IF(ISBLANK($E932),0,$F932*(1-VLOOKUP($E932,'INFO_Materials recyclability'!$I$6:$M$14,4,0)))</f>
        <v>0</v>
      </c>
      <c r="Z932" s="62">
        <f>$G932+$H932+$I932+$J932+IF(ISBLANK($E932),0,$F932*VLOOKUP($E932,'INFO_Materials recyclability'!$I$6:$M$14,5,0))</f>
        <v>0</v>
      </c>
      <c r="AA932" s="62">
        <f>$K932+$L932+$M932+$N932+$O932+$P932+$Q932+$R932+IF(ISBLANK($E932),0,$F932*(1-VLOOKUP($E932,'INFO_Materials recyclability'!$I$6:$M$14,5,0)))</f>
        <v>0</v>
      </c>
    </row>
    <row r="933" spans="2:27" x14ac:dyDescent="0.35">
      <c r="B933" s="5"/>
      <c r="C933" s="5"/>
      <c r="D933" s="26"/>
      <c r="E933" s="51"/>
      <c r="F933" s="53"/>
      <c r="G933" s="49"/>
      <c r="H933" s="49"/>
      <c r="I933" s="49"/>
      <c r="J933" s="49"/>
      <c r="K933" s="49"/>
      <c r="L933" s="49"/>
      <c r="M933" s="49"/>
      <c r="N933" s="49"/>
      <c r="O933" s="49"/>
      <c r="P933" s="56"/>
      <c r="Q933" s="70"/>
      <c r="R933" s="61"/>
      <c r="T933" s="62">
        <f>$G933+$H933+$L933+IF(ISBLANK($E933),0,$F933*VLOOKUP($E933,'INFO_Materials recyclability'!$I$6:$M$14,2,0))</f>
        <v>0</v>
      </c>
      <c r="U933" s="62">
        <f>$I933+$J933+$K933+$M933+$N933+$O933+$P933+$Q933+$R933+IF(ISBLANK($E933),0,$F933*(1-VLOOKUP($E933,'INFO_Materials recyclability'!$I$6:$M$14,2,0)))</f>
        <v>0</v>
      </c>
      <c r="V933" s="62">
        <f>$G933+$H933+$K933+IF(ISBLANK($E933),0,$F933*VLOOKUP($E933,'INFO_Materials recyclability'!$I$6:$M$14,3,0))</f>
        <v>0</v>
      </c>
      <c r="W933" s="62">
        <f>$I933+$J933+$L933+$M933+$N933+$O933+$P933+$Q933+$R933+IF(ISBLANK($E933),0,$F933*(1-VLOOKUP($E933,'INFO_Materials recyclability'!$I$6:$M$14,3,0)))</f>
        <v>0</v>
      </c>
      <c r="X933" s="62">
        <f>$G933+$H933+$I933+IF(ISBLANK($E933),0,$F933*VLOOKUP($E933,'INFO_Materials recyclability'!$I$6:$M$14,4,0))</f>
        <v>0</v>
      </c>
      <c r="Y933" s="62">
        <f>$J933+$K933+$L933+$M933+$N933+$O933+$P933+$Q933+$R933+IF(ISBLANK($E933),0,$F933*(1-VLOOKUP($E933,'INFO_Materials recyclability'!$I$6:$M$14,4,0)))</f>
        <v>0</v>
      </c>
      <c r="Z933" s="62">
        <f>$G933+$H933+$I933+$J933+IF(ISBLANK($E933),0,$F933*VLOOKUP($E933,'INFO_Materials recyclability'!$I$6:$M$14,5,0))</f>
        <v>0</v>
      </c>
      <c r="AA933" s="62">
        <f>$K933+$L933+$M933+$N933+$O933+$P933+$Q933+$R933+IF(ISBLANK($E933),0,$F933*(1-VLOOKUP($E933,'INFO_Materials recyclability'!$I$6:$M$14,5,0)))</f>
        <v>0</v>
      </c>
    </row>
    <row r="934" spans="2:27" x14ac:dyDescent="0.35">
      <c r="B934" s="5"/>
      <c r="C934" s="5"/>
      <c r="D934" s="26"/>
      <c r="E934" s="51"/>
      <c r="F934" s="53"/>
      <c r="G934" s="49"/>
      <c r="H934" s="49"/>
      <c r="I934" s="49"/>
      <c r="J934" s="49"/>
      <c r="K934" s="49"/>
      <c r="L934" s="49"/>
      <c r="M934" s="49"/>
      <c r="N934" s="49"/>
      <c r="O934" s="49"/>
      <c r="P934" s="56"/>
      <c r="Q934" s="70"/>
      <c r="R934" s="61"/>
      <c r="T934" s="62">
        <f>$G934+$H934+$L934+IF(ISBLANK($E934),0,$F934*VLOOKUP($E934,'INFO_Materials recyclability'!$I$6:$M$14,2,0))</f>
        <v>0</v>
      </c>
      <c r="U934" s="62">
        <f>$I934+$J934+$K934+$M934+$N934+$O934+$P934+$Q934+$R934+IF(ISBLANK($E934),0,$F934*(1-VLOOKUP($E934,'INFO_Materials recyclability'!$I$6:$M$14,2,0)))</f>
        <v>0</v>
      </c>
      <c r="V934" s="62">
        <f>$G934+$H934+$K934+IF(ISBLANK($E934),0,$F934*VLOOKUP($E934,'INFO_Materials recyclability'!$I$6:$M$14,3,0))</f>
        <v>0</v>
      </c>
      <c r="W934" s="62">
        <f>$I934+$J934+$L934+$M934+$N934+$O934+$P934+$Q934+$R934+IF(ISBLANK($E934),0,$F934*(1-VLOOKUP($E934,'INFO_Materials recyclability'!$I$6:$M$14,3,0)))</f>
        <v>0</v>
      </c>
      <c r="X934" s="62">
        <f>$G934+$H934+$I934+IF(ISBLANK($E934),0,$F934*VLOOKUP($E934,'INFO_Materials recyclability'!$I$6:$M$14,4,0))</f>
        <v>0</v>
      </c>
      <c r="Y934" s="62">
        <f>$J934+$K934+$L934+$M934+$N934+$O934+$P934+$Q934+$R934+IF(ISBLANK($E934),0,$F934*(1-VLOOKUP($E934,'INFO_Materials recyclability'!$I$6:$M$14,4,0)))</f>
        <v>0</v>
      </c>
      <c r="Z934" s="62">
        <f>$G934+$H934+$I934+$J934+IF(ISBLANK($E934),0,$F934*VLOOKUP($E934,'INFO_Materials recyclability'!$I$6:$M$14,5,0))</f>
        <v>0</v>
      </c>
      <c r="AA934" s="62">
        <f>$K934+$L934+$M934+$N934+$O934+$P934+$Q934+$R934+IF(ISBLANK($E934),0,$F934*(1-VLOOKUP($E934,'INFO_Materials recyclability'!$I$6:$M$14,5,0)))</f>
        <v>0</v>
      </c>
    </row>
    <row r="935" spans="2:27" x14ac:dyDescent="0.35">
      <c r="B935" s="5"/>
      <c r="C935" s="5"/>
      <c r="D935" s="26"/>
      <c r="E935" s="51"/>
      <c r="F935" s="53"/>
      <c r="G935" s="49"/>
      <c r="H935" s="49"/>
      <c r="I935" s="49"/>
      <c r="J935" s="49"/>
      <c r="K935" s="49"/>
      <c r="L935" s="49"/>
      <c r="M935" s="49"/>
      <c r="N935" s="49"/>
      <c r="O935" s="49"/>
      <c r="P935" s="56"/>
      <c r="Q935" s="70"/>
      <c r="R935" s="61"/>
      <c r="T935" s="62">
        <f>$G935+$H935+$L935+IF(ISBLANK($E935),0,$F935*VLOOKUP($E935,'INFO_Materials recyclability'!$I$6:$M$14,2,0))</f>
        <v>0</v>
      </c>
      <c r="U935" s="62">
        <f>$I935+$J935+$K935+$M935+$N935+$O935+$P935+$Q935+$R935+IF(ISBLANK($E935),0,$F935*(1-VLOOKUP($E935,'INFO_Materials recyclability'!$I$6:$M$14,2,0)))</f>
        <v>0</v>
      </c>
      <c r="V935" s="62">
        <f>$G935+$H935+$K935+IF(ISBLANK($E935),0,$F935*VLOOKUP($E935,'INFO_Materials recyclability'!$I$6:$M$14,3,0))</f>
        <v>0</v>
      </c>
      <c r="W935" s="62">
        <f>$I935+$J935+$L935+$M935+$N935+$O935+$P935+$Q935+$R935+IF(ISBLANK($E935),0,$F935*(1-VLOOKUP($E935,'INFO_Materials recyclability'!$I$6:$M$14,3,0)))</f>
        <v>0</v>
      </c>
      <c r="X935" s="62">
        <f>$G935+$H935+$I935+IF(ISBLANK($E935),0,$F935*VLOOKUP($E935,'INFO_Materials recyclability'!$I$6:$M$14,4,0))</f>
        <v>0</v>
      </c>
      <c r="Y935" s="62">
        <f>$J935+$K935+$L935+$M935+$N935+$O935+$P935+$Q935+$R935+IF(ISBLANK($E935),0,$F935*(1-VLOOKUP($E935,'INFO_Materials recyclability'!$I$6:$M$14,4,0)))</f>
        <v>0</v>
      </c>
      <c r="Z935" s="62">
        <f>$G935+$H935+$I935+$J935+IF(ISBLANK($E935),0,$F935*VLOOKUP($E935,'INFO_Materials recyclability'!$I$6:$M$14,5,0))</f>
        <v>0</v>
      </c>
      <c r="AA935" s="62">
        <f>$K935+$L935+$M935+$N935+$O935+$P935+$Q935+$R935+IF(ISBLANK($E935),0,$F935*(1-VLOOKUP($E935,'INFO_Materials recyclability'!$I$6:$M$14,5,0)))</f>
        <v>0</v>
      </c>
    </row>
    <row r="936" spans="2:27" x14ac:dyDescent="0.35">
      <c r="B936" s="5"/>
      <c r="C936" s="5"/>
      <c r="D936" s="26"/>
      <c r="E936" s="51"/>
      <c r="F936" s="53"/>
      <c r="G936" s="49"/>
      <c r="H936" s="49"/>
      <c r="I936" s="49"/>
      <c r="J936" s="49"/>
      <c r="K936" s="49"/>
      <c r="L936" s="49"/>
      <c r="M936" s="49"/>
      <c r="N936" s="49"/>
      <c r="O936" s="49"/>
      <c r="P936" s="56"/>
      <c r="Q936" s="70"/>
      <c r="R936" s="61"/>
      <c r="T936" s="62">
        <f>$G936+$H936+$L936+IF(ISBLANK($E936),0,$F936*VLOOKUP($E936,'INFO_Materials recyclability'!$I$6:$M$14,2,0))</f>
        <v>0</v>
      </c>
      <c r="U936" s="62">
        <f>$I936+$J936+$K936+$M936+$N936+$O936+$P936+$Q936+$R936+IF(ISBLANK($E936),0,$F936*(1-VLOOKUP($E936,'INFO_Materials recyclability'!$I$6:$M$14,2,0)))</f>
        <v>0</v>
      </c>
      <c r="V936" s="62">
        <f>$G936+$H936+$K936+IF(ISBLANK($E936),0,$F936*VLOOKUP($E936,'INFO_Materials recyclability'!$I$6:$M$14,3,0))</f>
        <v>0</v>
      </c>
      <c r="W936" s="62">
        <f>$I936+$J936+$L936+$M936+$N936+$O936+$P936+$Q936+$R936+IF(ISBLANK($E936),0,$F936*(1-VLOOKUP($E936,'INFO_Materials recyclability'!$I$6:$M$14,3,0)))</f>
        <v>0</v>
      </c>
      <c r="X936" s="62">
        <f>$G936+$H936+$I936+IF(ISBLANK($E936),0,$F936*VLOOKUP($E936,'INFO_Materials recyclability'!$I$6:$M$14,4,0))</f>
        <v>0</v>
      </c>
      <c r="Y936" s="62">
        <f>$J936+$K936+$L936+$M936+$N936+$O936+$P936+$Q936+$R936+IF(ISBLANK($E936),0,$F936*(1-VLOOKUP($E936,'INFO_Materials recyclability'!$I$6:$M$14,4,0)))</f>
        <v>0</v>
      </c>
      <c r="Z936" s="62">
        <f>$G936+$H936+$I936+$J936+IF(ISBLANK($E936),0,$F936*VLOOKUP($E936,'INFO_Materials recyclability'!$I$6:$M$14,5,0))</f>
        <v>0</v>
      </c>
      <c r="AA936" s="62">
        <f>$K936+$L936+$M936+$N936+$O936+$P936+$Q936+$R936+IF(ISBLANK($E936),0,$F936*(1-VLOOKUP($E936,'INFO_Materials recyclability'!$I$6:$M$14,5,0)))</f>
        <v>0</v>
      </c>
    </row>
    <row r="937" spans="2:27" x14ac:dyDescent="0.35">
      <c r="B937" s="5"/>
      <c r="C937" s="5"/>
      <c r="D937" s="26"/>
      <c r="E937" s="51"/>
      <c r="F937" s="53"/>
      <c r="G937" s="49"/>
      <c r="H937" s="49"/>
      <c r="I937" s="49"/>
      <c r="J937" s="49"/>
      <c r="K937" s="49"/>
      <c r="L937" s="49"/>
      <c r="M937" s="49"/>
      <c r="N937" s="49"/>
      <c r="O937" s="49"/>
      <c r="P937" s="56"/>
      <c r="Q937" s="70"/>
      <c r="R937" s="61"/>
      <c r="T937" s="62">
        <f>$G937+$H937+$L937+IF(ISBLANK($E937),0,$F937*VLOOKUP($E937,'INFO_Materials recyclability'!$I$6:$M$14,2,0))</f>
        <v>0</v>
      </c>
      <c r="U937" s="62">
        <f>$I937+$J937+$K937+$M937+$N937+$O937+$P937+$Q937+$R937+IF(ISBLANK($E937),0,$F937*(1-VLOOKUP($E937,'INFO_Materials recyclability'!$I$6:$M$14,2,0)))</f>
        <v>0</v>
      </c>
      <c r="V937" s="62">
        <f>$G937+$H937+$K937+IF(ISBLANK($E937),0,$F937*VLOOKUP($E937,'INFO_Materials recyclability'!$I$6:$M$14,3,0))</f>
        <v>0</v>
      </c>
      <c r="W937" s="62">
        <f>$I937+$J937+$L937+$M937+$N937+$O937+$P937+$Q937+$R937+IF(ISBLANK($E937),0,$F937*(1-VLOOKUP($E937,'INFO_Materials recyclability'!$I$6:$M$14,3,0)))</f>
        <v>0</v>
      </c>
      <c r="X937" s="62">
        <f>$G937+$H937+$I937+IF(ISBLANK($E937),0,$F937*VLOOKUP($E937,'INFO_Materials recyclability'!$I$6:$M$14,4,0))</f>
        <v>0</v>
      </c>
      <c r="Y937" s="62">
        <f>$J937+$K937+$L937+$M937+$N937+$O937+$P937+$Q937+$R937+IF(ISBLANK($E937),0,$F937*(1-VLOOKUP($E937,'INFO_Materials recyclability'!$I$6:$M$14,4,0)))</f>
        <v>0</v>
      </c>
      <c r="Z937" s="62">
        <f>$G937+$H937+$I937+$J937+IF(ISBLANK($E937),0,$F937*VLOOKUP($E937,'INFO_Materials recyclability'!$I$6:$M$14,5,0))</f>
        <v>0</v>
      </c>
      <c r="AA937" s="62">
        <f>$K937+$L937+$M937+$N937+$O937+$P937+$Q937+$R937+IF(ISBLANK($E937),0,$F937*(1-VLOOKUP($E937,'INFO_Materials recyclability'!$I$6:$M$14,5,0)))</f>
        <v>0</v>
      </c>
    </row>
    <row r="938" spans="2:27" x14ac:dyDescent="0.35">
      <c r="B938" s="5"/>
      <c r="C938" s="5"/>
      <c r="D938" s="26"/>
      <c r="E938" s="51"/>
      <c r="F938" s="53"/>
      <c r="G938" s="49"/>
      <c r="H938" s="49"/>
      <c r="I938" s="49"/>
      <c r="J938" s="49"/>
      <c r="K938" s="49"/>
      <c r="L938" s="49"/>
      <c r="M938" s="49"/>
      <c r="N938" s="49"/>
      <c r="O938" s="49"/>
      <c r="P938" s="56"/>
      <c r="Q938" s="70"/>
      <c r="R938" s="61"/>
      <c r="T938" s="62">
        <f>$G938+$H938+$L938+IF(ISBLANK($E938),0,$F938*VLOOKUP($E938,'INFO_Materials recyclability'!$I$6:$M$14,2,0))</f>
        <v>0</v>
      </c>
      <c r="U938" s="62">
        <f>$I938+$J938+$K938+$M938+$N938+$O938+$P938+$Q938+$R938+IF(ISBLANK($E938),0,$F938*(1-VLOOKUP($E938,'INFO_Materials recyclability'!$I$6:$M$14,2,0)))</f>
        <v>0</v>
      </c>
      <c r="V938" s="62">
        <f>$G938+$H938+$K938+IF(ISBLANK($E938),0,$F938*VLOOKUP($E938,'INFO_Materials recyclability'!$I$6:$M$14,3,0))</f>
        <v>0</v>
      </c>
      <c r="W938" s="62">
        <f>$I938+$J938+$L938+$M938+$N938+$O938+$P938+$Q938+$R938+IF(ISBLANK($E938),0,$F938*(1-VLOOKUP($E938,'INFO_Materials recyclability'!$I$6:$M$14,3,0)))</f>
        <v>0</v>
      </c>
      <c r="X938" s="62">
        <f>$G938+$H938+$I938+IF(ISBLANK($E938),0,$F938*VLOOKUP($E938,'INFO_Materials recyclability'!$I$6:$M$14,4,0))</f>
        <v>0</v>
      </c>
      <c r="Y938" s="62">
        <f>$J938+$K938+$L938+$M938+$N938+$O938+$P938+$Q938+$R938+IF(ISBLANK($E938),0,$F938*(1-VLOOKUP($E938,'INFO_Materials recyclability'!$I$6:$M$14,4,0)))</f>
        <v>0</v>
      </c>
      <c r="Z938" s="62">
        <f>$G938+$H938+$I938+$J938+IF(ISBLANK($E938),0,$F938*VLOOKUP($E938,'INFO_Materials recyclability'!$I$6:$M$14,5,0))</f>
        <v>0</v>
      </c>
      <c r="AA938" s="62">
        <f>$K938+$L938+$M938+$N938+$O938+$P938+$Q938+$R938+IF(ISBLANK($E938),0,$F938*(1-VLOOKUP($E938,'INFO_Materials recyclability'!$I$6:$M$14,5,0)))</f>
        <v>0</v>
      </c>
    </row>
    <row r="939" spans="2:27" x14ac:dyDescent="0.35">
      <c r="B939" s="5"/>
      <c r="C939" s="5"/>
      <c r="D939" s="26"/>
      <c r="E939" s="51"/>
      <c r="F939" s="53"/>
      <c r="G939" s="49"/>
      <c r="H939" s="49"/>
      <c r="I939" s="49"/>
      <c r="J939" s="49"/>
      <c r="K939" s="49"/>
      <c r="L939" s="49"/>
      <c r="M939" s="49"/>
      <c r="N939" s="49"/>
      <c r="O939" s="49"/>
      <c r="P939" s="56"/>
      <c r="Q939" s="70"/>
      <c r="R939" s="61"/>
      <c r="T939" s="62">
        <f>$G939+$H939+$L939+IF(ISBLANK($E939),0,$F939*VLOOKUP($E939,'INFO_Materials recyclability'!$I$6:$M$14,2,0))</f>
        <v>0</v>
      </c>
      <c r="U939" s="62">
        <f>$I939+$J939+$K939+$M939+$N939+$O939+$P939+$Q939+$R939+IF(ISBLANK($E939),0,$F939*(1-VLOOKUP($E939,'INFO_Materials recyclability'!$I$6:$M$14,2,0)))</f>
        <v>0</v>
      </c>
      <c r="V939" s="62">
        <f>$G939+$H939+$K939+IF(ISBLANK($E939),0,$F939*VLOOKUP($E939,'INFO_Materials recyclability'!$I$6:$M$14,3,0))</f>
        <v>0</v>
      </c>
      <c r="W939" s="62">
        <f>$I939+$J939+$L939+$M939+$N939+$O939+$P939+$Q939+$R939+IF(ISBLANK($E939),0,$F939*(1-VLOOKUP($E939,'INFO_Materials recyclability'!$I$6:$M$14,3,0)))</f>
        <v>0</v>
      </c>
      <c r="X939" s="62">
        <f>$G939+$H939+$I939+IF(ISBLANK($E939),0,$F939*VLOOKUP($E939,'INFO_Materials recyclability'!$I$6:$M$14,4,0))</f>
        <v>0</v>
      </c>
      <c r="Y939" s="62">
        <f>$J939+$K939+$L939+$M939+$N939+$O939+$P939+$Q939+$R939+IF(ISBLANK($E939),0,$F939*(1-VLOOKUP($E939,'INFO_Materials recyclability'!$I$6:$M$14,4,0)))</f>
        <v>0</v>
      </c>
      <c r="Z939" s="62">
        <f>$G939+$H939+$I939+$J939+IF(ISBLANK($E939),0,$F939*VLOOKUP($E939,'INFO_Materials recyclability'!$I$6:$M$14,5,0))</f>
        <v>0</v>
      </c>
      <c r="AA939" s="62">
        <f>$K939+$L939+$M939+$N939+$O939+$P939+$Q939+$R939+IF(ISBLANK($E939),0,$F939*(1-VLOOKUP($E939,'INFO_Materials recyclability'!$I$6:$M$14,5,0)))</f>
        <v>0</v>
      </c>
    </row>
    <row r="940" spans="2:27" x14ac:dyDescent="0.35">
      <c r="B940" s="5"/>
      <c r="C940" s="5"/>
      <c r="D940" s="26"/>
      <c r="E940" s="51"/>
      <c r="F940" s="53"/>
      <c r="G940" s="49"/>
      <c r="H940" s="49"/>
      <c r="I940" s="49"/>
      <c r="J940" s="49"/>
      <c r="K940" s="49"/>
      <c r="L940" s="49"/>
      <c r="M940" s="49"/>
      <c r="N940" s="49"/>
      <c r="O940" s="49"/>
      <c r="P940" s="56"/>
      <c r="Q940" s="70"/>
      <c r="R940" s="61"/>
      <c r="T940" s="62">
        <f>$G940+$H940+$L940+IF(ISBLANK($E940),0,$F940*VLOOKUP($E940,'INFO_Materials recyclability'!$I$6:$M$14,2,0))</f>
        <v>0</v>
      </c>
      <c r="U940" s="62">
        <f>$I940+$J940+$K940+$M940+$N940+$O940+$P940+$Q940+$R940+IF(ISBLANK($E940),0,$F940*(1-VLOOKUP($E940,'INFO_Materials recyclability'!$I$6:$M$14,2,0)))</f>
        <v>0</v>
      </c>
      <c r="V940" s="62">
        <f>$G940+$H940+$K940+IF(ISBLANK($E940),0,$F940*VLOOKUP($E940,'INFO_Materials recyclability'!$I$6:$M$14,3,0))</f>
        <v>0</v>
      </c>
      <c r="W940" s="62">
        <f>$I940+$J940+$L940+$M940+$N940+$O940+$P940+$Q940+$R940+IF(ISBLANK($E940),0,$F940*(1-VLOOKUP($E940,'INFO_Materials recyclability'!$I$6:$M$14,3,0)))</f>
        <v>0</v>
      </c>
      <c r="X940" s="62">
        <f>$G940+$H940+$I940+IF(ISBLANK($E940),0,$F940*VLOOKUP($E940,'INFO_Materials recyclability'!$I$6:$M$14,4,0))</f>
        <v>0</v>
      </c>
      <c r="Y940" s="62">
        <f>$J940+$K940+$L940+$M940+$N940+$O940+$P940+$Q940+$R940+IF(ISBLANK($E940),0,$F940*(1-VLOOKUP($E940,'INFO_Materials recyclability'!$I$6:$M$14,4,0)))</f>
        <v>0</v>
      </c>
      <c r="Z940" s="62">
        <f>$G940+$H940+$I940+$J940+IF(ISBLANK($E940),0,$F940*VLOOKUP($E940,'INFO_Materials recyclability'!$I$6:$M$14,5,0))</f>
        <v>0</v>
      </c>
      <c r="AA940" s="62">
        <f>$K940+$L940+$M940+$N940+$O940+$P940+$Q940+$R940+IF(ISBLANK($E940),0,$F940*(1-VLOOKUP($E940,'INFO_Materials recyclability'!$I$6:$M$14,5,0)))</f>
        <v>0</v>
      </c>
    </row>
    <row r="941" spans="2:27" x14ac:dyDescent="0.35">
      <c r="B941" s="5"/>
      <c r="C941" s="5"/>
      <c r="D941" s="26"/>
      <c r="E941" s="51"/>
      <c r="F941" s="53"/>
      <c r="G941" s="49"/>
      <c r="H941" s="49"/>
      <c r="I941" s="49"/>
      <c r="J941" s="49"/>
      <c r="K941" s="49"/>
      <c r="L941" s="49"/>
      <c r="M941" s="49"/>
      <c r="N941" s="49"/>
      <c r="O941" s="49"/>
      <c r="P941" s="56"/>
      <c r="Q941" s="70"/>
      <c r="R941" s="61"/>
      <c r="T941" s="62">
        <f>$G941+$H941+$L941+IF(ISBLANK($E941),0,$F941*VLOOKUP($E941,'INFO_Materials recyclability'!$I$6:$M$14,2,0))</f>
        <v>0</v>
      </c>
      <c r="U941" s="62">
        <f>$I941+$J941+$K941+$M941+$N941+$O941+$P941+$Q941+$R941+IF(ISBLANK($E941),0,$F941*(1-VLOOKUP($E941,'INFO_Materials recyclability'!$I$6:$M$14,2,0)))</f>
        <v>0</v>
      </c>
      <c r="V941" s="62">
        <f>$G941+$H941+$K941+IF(ISBLANK($E941),0,$F941*VLOOKUP($E941,'INFO_Materials recyclability'!$I$6:$M$14,3,0))</f>
        <v>0</v>
      </c>
      <c r="W941" s="62">
        <f>$I941+$J941+$L941+$M941+$N941+$O941+$P941+$Q941+$R941+IF(ISBLANK($E941),0,$F941*(1-VLOOKUP($E941,'INFO_Materials recyclability'!$I$6:$M$14,3,0)))</f>
        <v>0</v>
      </c>
      <c r="X941" s="62">
        <f>$G941+$H941+$I941+IF(ISBLANK($E941),0,$F941*VLOOKUP($E941,'INFO_Materials recyclability'!$I$6:$M$14,4,0))</f>
        <v>0</v>
      </c>
      <c r="Y941" s="62">
        <f>$J941+$K941+$L941+$M941+$N941+$O941+$P941+$Q941+$R941+IF(ISBLANK($E941),0,$F941*(1-VLOOKUP($E941,'INFO_Materials recyclability'!$I$6:$M$14,4,0)))</f>
        <v>0</v>
      </c>
      <c r="Z941" s="62">
        <f>$G941+$H941+$I941+$J941+IF(ISBLANK($E941),0,$F941*VLOOKUP($E941,'INFO_Materials recyclability'!$I$6:$M$14,5,0))</f>
        <v>0</v>
      </c>
      <c r="AA941" s="62">
        <f>$K941+$L941+$M941+$N941+$O941+$P941+$Q941+$R941+IF(ISBLANK($E941),0,$F941*(1-VLOOKUP($E941,'INFO_Materials recyclability'!$I$6:$M$14,5,0)))</f>
        <v>0</v>
      </c>
    </row>
    <row r="942" spans="2:27" x14ac:dyDescent="0.35">
      <c r="B942" s="5"/>
      <c r="C942" s="5"/>
      <c r="D942" s="26"/>
      <c r="E942" s="51"/>
      <c r="F942" s="53"/>
      <c r="G942" s="49"/>
      <c r="H942" s="49"/>
      <c r="I942" s="49"/>
      <c r="J942" s="49"/>
      <c r="K942" s="49"/>
      <c r="L942" s="49"/>
      <c r="M942" s="49"/>
      <c r="N942" s="49"/>
      <c r="O942" s="49"/>
      <c r="P942" s="56"/>
      <c r="Q942" s="70"/>
      <c r="R942" s="61"/>
      <c r="T942" s="62">
        <f>$G942+$H942+$L942+IF(ISBLANK($E942),0,$F942*VLOOKUP($E942,'INFO_Materials recyclability'!$I$6:$M$14,2,0))</f>
        <v>0</v>
      </c>
      <c r="U942" s="62">
        <f>$I942+$J942+$K942+$M942+$N942+$O942+$P942+$Q942+$R942+IF(ISBLANK($E942),0,$F942*(1-VLOOKUP($E942,'INFO_Materials recyclability'!$I$6:$M$14,2,0)))</f>
        <v>0</v>
      </c>
      <c r="V942" s="62">
        <f>$G942+$H942+$K942+IF(ISBLANK($E942),0,$F942*VLOOKUP($E942,'INFO_Materials recyclability'!$I$6:$M$14,3,0))</f>
        <v>0</v>
      </c>
      <c r="W942" s="62">
        <f>$I942+$J942+$L942+$M942+$N942+$O942+$P942+$Q942+$R942+IF(ISBLANK($E942),0,$F942*(1-VLOOKUP($E942,'INFO_Materials recyclability'!$I$6:$M$14,3,0)))</f>
        <v>0</v>
      </c>
      <c r="X942" s="62">
        <f>$G942+$H942+$I942+IF(ISBLANK($E942),0,$F942*VLOOKUP($E942,'INFO_Materials recyclability'!$I$6:$M$14,4,0))</f>
        <v>0</v>
      </c>
      <c r="Y942" s="62">
        <f>$J942+$K942+$L942+$M942+$N942+$O942+$P942+$Q942+$R942+IF(ISBLANK($E942),0,$F942*(1-VLOOKUP($E942,'INFO_Materials recyclability'!$I$6:$M$14,4,0)))</f>
        <v>0</v>
      </c>
      <c r="Z942" s="62">
        <f>$G942+$H942+$I942+$J942+IF(ISBLANK($E942),0,$F942*VLOOKUP($E942,'INFO_Materials recyclability'!$I$6:$M$14,5,0))</f>
        <v>0</v>
      </c>
      <c r="AA942" s="62">
        <f>$K942+$L942+$M942+$N942+$O942+$P942+$Q942+$R942+IF(ISBLANK($E942),0,$F942*(1-VLOOKUP($E942,'INFO_Materials recyclability'!$I$6:$M$14,5,0)))</f>
        <v>0</v>
      </c>
    </row>
    <row r="943" spans="2:27" x14ac:dyDescent="0.35">
      <c r="B943" s="5"/>
      <c r="C943" s="5"/>
      <c r="D943" s="26"/>
      <c r="E943" s="51"/>
      <c r="F943" s="53"/>
      <c r="G943" s="49"/>
      <c r="H943" s="49"/>
      <c r="I943" s="49"/>
      <c r="J943" s="49"/>
      <c r="K943" s="49"/>
      <c r="L943" s="49"/>
      <c r="M943" s="49"/>
      <c r="N943" s="49"/>
      <c r="O943" s="49"/>
      <c r="P943" s="56"/>
      <c r="Q943" s="70"/>
      <c r="R943" s="61"/>
      <c r="T943" s="62">
        <f>$G943+$H943+$L943+IF(ISBLANK($E943),0,$F943*VLOOKUP($E943,'INFO_Materials recyclability'!$I$6:$M$14,2,0))</f>
        <v>0</v>
      </c>
      <c r="U943" s="62">
        <f>$I943+$J943+$K943+$M943+$N943+$O943+$P943+$Q943+$R943+IF(ISBLANK($E943),0,$F943*(1-VLOOKUP($E943,'INFO_Materials recyclability'!$I$6:$M$14,2,0)))</f>
        <v>0</v>
      </c>
      <c r="V943" s="62">
        <f>$G943+$H943+$K943+IF(ISBLANK($E943),0,$F943*VLOOKUP($E943,'INFO_Materials recyclability'!$I$6:$M$14,3,0))</f>
        <v>0</v>
      </c>
      <c r="W943" s="62">
        <f>$I943+$J943+$L943+$M943+$N943+$O943+$P943+$Q943+$R943+IF(ISBLANK($E943),0,$F943*(1-VLOOKUP($E943,'INFO_Materials recyclability'!$I$6:$M$14,3,0)))</f>
        <v>0</v>
      </c>
      <c r="X943" s="62">
        <f>$G943+$H943+$I943+IF(ISBLANK($E943),0,$F943*VLOOKUP($E943,'INFO_Materials recyclability'!$I$6:$M$14,4,0))</f>
        <v>0</v>
      </c>
      <c r="Y943" s="62">
        <f>$J943+$K943+$L943+$M943+$N943+$O943+$P943+$Q943+$R943+IF(ISBLANK($E943),0,$F943*(1-VLOOKUP($E943,'INFO_Materials recyclability'!$I$6:$M$14,4,0)))</f>
        <v>0</v>
      </c>
      <c r="Z943" s="62">
        <f>$G943+$H943+$I943+$J943+IF(ISBLANK($E943),0,$F943*VLOOKUP($E943,'INFO_Materials recyclability'!$I$6:$M$14,5,0))</f>
        <v>0</v>
      </c>
      <c r="AA943" s="62">
        <f>$K943+$L943+$M943+$N943+$O943+$P943+$Q943+$R943+IF(ISBLANK($E943),0,$F943*(1-VLOOKUP($E943,'INFO_Materials recyclability'!$I$6:$M$14,5,0)))</f>
        <v>0</v>
      </c>
    </row>
    <row r="944" spans="2:27" x14ac:dyDescent="0.35">
      <c r="B944" s="5"/>
      <c r="C944" s="5"/>
      <c r="D944" s="26"/>
      <c r="E944" s="51"/>
      <c r="F944" s="53"/>
      <c r="G944" s="49"/>
      <c r="H944" s="49"/>
      <c r="I944" s="49"/>
      <c r="J944" s="49"/>
      <c r="K944" s="49"/>
      <c r="L944" s="49"/>
      <c r="M944" s="49"/>
      <c r="N944" s="49"/>
      <c r="O944" s="49"/>
      <c r="P944" s="56"/>
      <c r="Q944" s="70"/>
      <c r="R944" s="61"/>
      <c r="T944" s="62">
        <f>$G944+$H944+$L944+IF(ISBLANK($E944),0,$F944*VLOOKUP($E944,'INFO_Materials recyclability'!$I$6:$M$14,2,0))</f>
        <v>0</v>
      </c>
      <c r="U944" s="62">
        <f>$I944+$J944+$K944+$M944+$N944+$O944+$P944+$Q944+$R944+IF(ISBLANK($E944),0,$F944*(1-VLOOKUP($E944,'INFO_Materials recyclability'!$I$6:$M$14,2,0)))</f>
        <v>0</v>
      </c>
      <c r="V944" s="62">
        <f>$G944+$H944+$K944+IF(ISBLANK($E944),0,$F944*VLOOKUP($E944,'INFO_Materials recyclability'!$I$6:$M$14,3,0))</f>
        <v>0</v>
      </c>
      <c r="W944" s="62">
        <f>$I944+$J944+$L944+$M944+$N944+$O944+$P944+$Q944+$R944+IF(ISBLANK($E944),0,$F944*(1-VLOOKUP($E944,'INFO_Materials recyclability'!$I$6:$M$14,3,0)))</f>
        <v>0</v>
      </c>
      <c r="X944" s="62">
        <f>$G944+$H944+$I944+IF(ISBLANK($E944),0,$F944*VLOOKUP($E944,'INFO_Materials recyclability'!$I$6:$M$14,4,0))</f>
        <v>0</v>
      </c>
      <c r="Y944" s="62">
        <f>$J944+$K944+$L944+$M944+$N944+$O944+$P944+$Q944+$R944+IF(ISBLANK($E944),0,$F944*(1-VLOOKUP($E944,'INFO_Materials recyclability'!$I$6:$M$14,4,0)))</f>
        <v>0</v>
      </c>
      <c r="Z944" s="62">
        <f>$G944+$H944+$I944+$J944+IF(ISBLANK($E944),0,$F944*VLOOKUP($E944,'INFO_Materials recyclability'!$I$6:$M$14,5,0))</f>
        <v>0</v>
      </c>
      <c r="AA944" s="62">
        <f>$K944+$L944+$M944+$N944+$O944+$P944+$Q944+$R944+IF(ISBLANK($E944),0,$F944*(1-VLOOKUP($E944,'INFO_Materials recyclability'!$I$6:$M$14,5,0)))</f>
        <v>0</v>
      </c>
    </row>
    <row r="945" spans="2:27" x14ac:dyDescent="0.35">
      <c r="B945" s="5"/>
      <c r="C945" s="5"/>
      <c r="D945" s="26"/>
      <c r="E945" s="51"/>
      <c r="F945" s="53"/>
      <c r="G945" s="49"/>
      <c r="H945" s="49"/>
      <c r="I945" s="49"/>
      <c r="J945" s="49"/>
      <c r="K945" s="49"/>
      <c r="L945" s="49"/>
      <c r="M945" s="49"/>
      <c r="N945" s="49"/>
      <c r="O945" s="49"/>
      <c r="P945" s="56"/>
      <c r="Q945" s="70"/>
      <c r="R945" s="61"/>
      <c r="T945" s="62">
        <f>$G945+$H945+$L945+IF(ISBLANK($E945),0,$F945*VLOOKUP($E945,'INFO_Materials recyclability'!$I$6:$M$14,2,0))</f>
        <v>0</v>
      </c>
      <c r="U945" s="62">
        <f>$I945+$J945+$K945+$M945+$N945+$O945+$P945+$Q945+$R945+IF(ISBLANK($E945),0,$F945*(1-VLOOKUP($E945,'INFO_Materials recyclability'!$I$6:$M$14,2,0)))</f>
        <v>0</v>
      </c>
      <c r="V945" s="62">
        <f>$G945+$H945+$K945+IF(ISBLANK($E945),0,$F945*VLOOKUP($E945,'INFO_Materials recyclability'!$I$6:$M$14,3,0))</f>
        <v>0</v>
      </c>
      <c r="W945" s="62">
        <f>$I945+$J945+$L945+$M945+$N945+$O945+$P945+$Q945+$R945+IF(ISBLANK($E945),0,$F945*(1-VLOOKUP($E945,'INFO_Materials recyclability'!$I$6:$M$14,3,0)))</f>
        <v>0</v>
      </c>
      <c r="X945" s="62">
        <f>$G945+$H945+$I945+IF(ISBLANK($E945),0,$F945*VLOOKUP($E945,'INFO_Materials recyclability'!$I$6:$M$14,4,0))</f>
        <v>0</v>
      </c>
      <c r="Y945" s="62">
        <f>$J945+$K945+$L945+$M945+$N945+$O945+$P945+$Q945+$R945+IF(ISBLANK($E945),0,$F945*(1-VLOOKUP($E945,'INFO_Materials recyclability'!$I$6:$M$14,4,0)))</f>
        <v>0</v>
      </c>
      <c r="Z945" s="62">
        <f>$G945+$H945+$I945+$J945+IF(ISBLANK($E945),0,$F945*VLOOKUP($E945,'INFO_Materials recyclability'!$I$6:$M$14,5,0))</f>
        <v>0</v>
      </c>
      <c r="AA945" s="62">
        <f>$K945+$L945+$M945+$N945+$O945+$P945+$Q945+$R945+IF(ISBLANK($E945),0,$F945*(1-VLOOKUP($E945,'INFO_Materials recyclability'!$I$6:$M$14,5,0)))</f>
        <v>0</v>
      </c>
    </row>
    <row r="946" spans="2:27" x14ac:dyDescent="0.35">
      <c r="B946" s="5"/>
      <c r="C946" s="5"/>
      <c r="D946" s="26"/>
      <c r="E946" s="51"/>
      <c r="F946" s="53"/>
      <c r="G946" s="49"/>
      <c r="H946" s="49"/>
      <c r="I946" s="49"/>
      <c r="J946" s="49"/>
      <c r="K946" s="49"/>
      <c r="L946" s="49"/>
      <c r="M946" s="49"/>
      <c r="N946" s="49"/>
      <c r="O946" s="49"/>
      <c r="P946" s="56"/>
      <c r="Q946" s="70"/>
      <c r="R946" s="61"/>
      <c r="T946" s="62">
        <f>$G946+$H946+$L946+IF(ISBLANK($E946),0,$F946*VLOOKUP($E946,'INFO_Materials recyclability'!$I$6:$M$14,2,0))</f>
        <v>0</v>
      </c>
      <c r="U946" s="62">
        <f>$I946+$J946+$K946+$M946+$N946+$O946+$P946+$Q946+$R946+IF(ISBLANK($E946),0,$F946*(1-VLOOKUP($E946,'INFO_Materials recyclability'!$I$6:$M$14,2,0)))</f>
        <v>0</v>
      </c>
      <c r="V946" s="62">
        <f>$G946+$H946+$K946+IF(ISBLANK($E946),0,$F946*VLOOKUP($E946,'INFO_Materials recyclability'!$I$6:$M$14,3,0))</f>
        <v>0</v>
      </c>
      <c r="W946" s="62">
        <f>$I946+$J946+$L946+$M946+$N946+$O946+$P946+$Q946+$R946+IF(ISBLANK($E946),0,$F946*(1-VLOOKUP($E946,'INFO_Materials recyclability'!$I$6:$M$14,3,0)))</f>
        <v>0</v>
      </c>
      <c r="X946" s="62">
        <f>$G946+$H946+$I946+IF(ISBLANK($E946),0,$F946*VLOOKUP($E946,'INFO_Materials recyclability'!$I$6:$M$14,4,0))</f>
        <v>0</v>
      </c>
      <c r="Y946" s="62">
        <f>$J946+$K946+$L946+$M946+$N946+$O946+$P946+$Q946+$R946+IF(ISBLANK($E946),0,$F946*(1-VLOOKUP($E946,'INFO_Materials recyclability'!$I$6:$M$14,4,0)))</f>
        <v>0</v>
      </c>
      <c r="Z946" s="62">
        <f>$G946+$H946+$I946+$J946+IF(ISBLANK($E946),0,$F946*VLOOKUP($E946,'INFO_Materials recyclability'!$I$6:$M$14,5,0))</f>
        <v>0</v>
      </c>
      <c r="AA946" s="62">
        <f>$K946+$L946+$M946+$N946+$O946+$P946+$Q946+$R946+IF(ISBLANK($E946),0,$F946*(1-VLOOKUP($E946,'INFO_Materials recyclability'!$I$6:$M$14,5,0)))</f>
        <v>0</v>
      </c>
    </row>
    <row r="947" spans="2:27" x14ac:dyDescent="0.35">
      <c r="B947" s="5"/>
      <c r="C947" s="5"/>
      <c r="D947" s="26"/>
      <c r="E947" s="51"/>
      <c r="F947" s="53"/>
      <c r="G947" s="49"/>
      <c r="H947" s="49"/>
      <c r="I947" s="49"/>
      <c r="J947" s="49"/>
      <c r="K947" s="49"/>
      <c r="L947" s="49"/>
      <c r="M947" s="49"/>
      <c r="N947" s="49"/>
      <c r="O947" s="49"/>
      <c r="P947" s="56"/>
      <c r="Q947" s="70"/>
      <c r="R947" s="61"/>
      <c r="T947" s="62">
        <f>$G947+$H947+$L947+IF(ISBLANK($E947),0,$F947*VLOOKUP($E947,'INFO_Materials recyclability'!$I$6:$M$14,2,0))</f>
        <v>0</v>
      </c>
      <c r="U947" s="62">
        <f>$I947+$J947+$K947+$M947+$N947+$O947+$P947+$Q947+$R947+IF(ISBLANK($E947),0,$F947*(1-VLOOKUP($E947,'INFO_Materials recyclability'!$I$6:$M$14,2,0)))</f>
        <v>0</v>
      </c>
      <c r="V947" s="62">
        <f>$G947+$H947+$K947+IF(ISBLANK($E947),0,$F947*VLOOKUP($E947,'INFO_Materials recyclability'!$I$6:$M$14,3,0))</f>
        <v>0</v>
      </c>
      <c r="W947" s="62">
        <f>$I947+$J947+$L947+$M947+$N947+$O947+$P947+$Q947+$R947+IF(ISBLANK($E947),0,$F947*(1-VLOOKUP($E947,'INFO_Materials recyclability'!$I$6:$M$14,3,0)))</f>
        <v>0</v>
      </c>
      <c r="X947" s="62">
        <f>$G947+$H947+$I947+IF(ISBLANK($E947),0,$F947*VLOOKUP($E947,'INFO_Materials recyclability'!$I$6:$M$14,4,0))</f>
        <v>0</v>
      </c>
      <c r="Y947" s="62">
        <f>$J947+$K947+$L947+$M947+$N947+$O947+$P947+$Q947+$R947+IF(ISBLANK($E947),0,$F947*(1-VLOOKUP($E947,'INFO_Materials recyclability'!$I$6:$M$14,4,0)))</f>
        <v>0</v>
      </c>
      <c r="Z947" s="62">
        <f>$G947+$H947+$I947+$J947+IF(ISBLANK($E947),0,$F947*VLOOKUP($E947,'INFO_Materials recyclability'!$I$6:$M$14,5,0))</f>
        <v>0</v>
      </c>
      <c r="AA947" s="62">
        <f>$K947+$L947+$M947+$N947+$O947+$P947+$Q947+$R947+IF(ISBLANK($E947),0,$F947*(1-VLOOKUP($E947,'INFO_Materials recyclability'!$I$6:$M$14,5,0)))</f>
        <v>0</v>
      </c>
    </row>
    <row r="948" spans="2:27" x14ac:dyDescent="0.35">
      <c r="B948" s="5"/>
      <c r="C948" s="5"/>
      <c r="D948" s="26"/>
      <c r="E948" s="51"/>
      <c r="F948" s="53"/>
      <c r="G948" s="49"/>
      <c r="H948" s="49"/>
      <c r="I948" s="49"/>
      <c r="J948" s="49"/>
      <c r="K948" s="49"/>
      <c r="L948" s="49"/>
      <c r="M948" s="49"/>
      <c r="N948" s="49"/>
      <c r="O948" s="49"/>
      <c r="P948" s="56"/>
      <c r="Q948" s="70"/>
      <c r="R948" s="61"/>
      <c r="T948" s="62">
        <f>$G948+$H948+$L948+IF(ISBLANK($E948),0,$F948*VLOOKUP($E948,'INFO_Materials recyclability'!$I$6:$M$14,2,0))</f>
        <v>0</v>
      </c>
      <c r="U948" s="62">
        <f>$I948+$J948+$K948+$M948+$N948+$O948+$P948+$Q948+$R948+IF(ISBLANK($E948),0,$F948*(1-VLOOKUP($E948,'INFO_Materials recyclability'!$I$6:$M$14,2,0)))</f>
        <v>0</v>
      </c>
      <c r="V948" s="62">
        <f>$G948+$H948+$K948+IF(ISBLANK($E948),0,$F948*VLOOKUP($E948,'INFO_Materials recyclability'!$I$6:$M$14,3,0))</f>
        <v>0</v>
      </c>
      <c r="W948" s="62">
        <f>$I948+$J948+$L948+$M948+$N948+$O948+$P948+$Q948+$R948+IF(ISBLANK($E948),0,$F948*(1-VLOOKUP($E948,'INFO_Materials recyclability'!$I$6:$M$14,3,0)))</f>
        <v>0</v>
      </c>
      <c r="X948" s="62">
        <f>$G948+$H948+$I948+IF(ISBLANK($E948),0,$F948*VLOOKUP($E948,'INFO_Materials recyclability'!$I$6:$M$14,4,0))</f>
        <v>0</v>
      </c>
      <c r="Y948" s="62">
        <f>$J948+$K948+$L948+$M948+$N948+$O948+$P948+$Q948+$R948+IF(ISBLANK($E948),0,$F948*(1-VLOOKUP($E948,'INFO_Materials recyclability'!$I$6:$M$14,4,0)))</f>
        <v>0</v>
      </c>
      <c r="Z948" s="62">
        <f>$G948+$H948+$I948+$J948+IF(ISBLANK($E948),0,$F948*VLOOKUP($E948,'INFO_Materials recyclability'!$I$6:$M$14,5,0))</f>
        <v>0</v>
      </c>
      <c r="AA948" s="62">
        <f>$K948+$L948+$M948+$N948+$O948+$P948+$Q948+$R948+IF(ISBLANK($E948),0,$F948*(1-VLOOKUP($E948,'INFO_Materials recyclability'!$I$6:$M$14,5,0)))</f>
        <v>0</v>
      </c>
    </row>
    <row r="949" spans="2:27" x14ac:dyDescent="0.35">
      <c r="B949" s="5"/>
      <c r="C949" s="5"/>
      <c r="D949" s="26"/>
      <c r="E949" s="51"/>
      <c r="F949" s="53"/>
      <c r="G949" s="49"/>
      <c r="H949" s="49"/>
      <c r="I949" s="49"/>
      <c r="J949" s="49"/>
      <c r="K949" s="49"/>
      <c r="L949" s="49"/>
      <c r="M949" s="49"/>
      <c r="N949" s="49"/>
      <c r="O949" s="49"/>
      <c r="P949" s="56"/>
      <c r="Q949" s="70"/>
      <c r="R949" s="61"/>
      <c r="T949" s="62">
        <f>$G949+$H949+$L949+IF(ISBLANK($E949),0,$F949*VLOOKUP($E949,'INFO_Materials recyclability'!$I$6:$M$14,2,0))</f>
        <v>0</v>
      </c>
      <c r="U949" s="62">
        <f>$I949+$J949+$K949+$M949+$N949+$O949+$P949+$Q949+$R949+IF(ISBLANK($E949),0,$F949*(1-VLOOKUP($E949,'INFO_Materials recyclability'!$I$6:$M$14,2,0)))</f>
        <v>0</v>
      </c>
      <c r="V949" s="62">
        <f>$G949+$H949+$K949+IF(ISBLANK($E949),0,$F949*VLOOKUP($E949,'INFO_Materials recyclability'!$I$6:$M$14,3,0))</f>
        <v>0</v>
      </c>
      <c r="W949" s="62">
        <f>$I949+$J949+$L949+$M949+$N949+$O949+$P949+$Q949+$R949+IF(ISBLANK($E949),0,$F949*(1-VLOOKUP($E949,'INFO_Materials recyclability'!$I$6:$M$14,3,0)))</f>
        <v>0</v>
      </c>
      <c r="X949" s="62">
        <f>$G949+$H949+$I949+IF(ISBLANK($E949),0,$F949*VLOOKUP($E949,'INFO_Materials recyclability'!$I$6:$M$14,4,0))</f>
        <v>0</v>
      </c>
      <c r="Y949" s="62">
        <f>$J949+$K949+$L949+$M949+$N949+$O949+$P949+$Q949+$R949+IF(ISBLANK($E949),0,$F949*(1-VLOOKUP($E949,'INFO_Materials recyclability'!$I$6:$M$14,4,0)))</f>
        <v>0</v>
      </c>
      <c r="Z949" s="62">
        <f>$G949+$H949+$I949+$J949+IF(ISBLANK($E949),0,$F949*VLOOKUP($E949,'INFO_Materials recyclability'!$I$6:$M$14,5,0))</f>
        <v>0</v>
      </c>
      <c r="AA949" s="62">
        <f>$K949+$L949+$M949+$N949+$O949+$P949+$Q949+$R949+IF(ISBLANK($E949),0,$F949*(1-VLOOKUP($E949,'INFO_Materials recyclability'!$I$6:$M$14,5,0)))</f>
        <v>0</v>
      </c>
    </row>
    <row r="950" spans="2:27" x14ac:dyDescent="0.35">
      <c r="B950" s="5"/>
      <c r="C950" s="5"/>
      <c r="D950" s="26"/>
      <c r="E950" s="51"/>
      <c r="F950" s="53"/>
      <c r="G950" s="49"/>
      <c r="H950" s="49"/>
      <c r="I950" s="49"/>
      <c r="J950" s="49"/>
      <c r="K950" s="49"/>
      <c r="L950" s="49"/>
      <c r="M950" s="49"/>
      <c r="N950" s="49"/>
      <c r="O950" s="49"/>
      <c r="P950" s="56"/>
      <c r="Q950" s="70"/>
      <c r="R950" s="61"/>
      <c r="T950" s="62">
        <f>$G950+$H950+$L950+IF(ISBLANK($E950),0,$F950*VLOOKUP($E950,'INFO_Materials recyclability'!$I$6:$M$14,2,0))</f>
        <v>0</v>
      </c>
      <c r="U950" s="62">
        <f>$I950+$J950+$K950+$M950+$N950+$O950+$P950+$Q950+$R950+IF(ISBLANK($E950),0,$F950*(1-VLOOKUP($E950,'INFO_Materials recyclability'!$I$6:$M$14,2,0)))</f>
        <v>0</v>
      </c>
      <c r="V950" s="62">
        <f>$G950+$H950+$K950+IF(ISBLANK($E950),0,$F950*VLOOKUP($E950,'INFO_Materials recyclability'!$I$6:$M$14,3,0))</f>
        <v>0</v>
      </c>
      <c r="W950" s="62">
        <f>$I950+$J950+$L950+$M950+$N950+$O950+$P950+$Q950+$R950+IF(ISBLANK($E950),0,$F950*(1-VLOOKUP($E950,'INFO_Materials recyclability'!$I$6:$M$14,3,0)))</f>
        <v>0</v>
      </c>
      <c r="X950" s="62">
        <f>$G950+$H950+$I950+IF(ISBLANK($E950),0,$F950*VLOOKUP($E950,'INFO_Materials recyclability'!$I$6:$M$14,4,0))</f>
        <v>0</v>
      </c>
      <c r="Y950" s="62">
        <f>$J950+$K950+$L950+$M950+$N950+$O950+$P950+$Q950+$R950+IF(ISBLANK($E950),0,$F950*(1-VLOOKUP($E950,'INFO_Materials recyclability'!$I$6:$M$14,4,0)))</f>
        <v>0</v>
      </c>
      <c r="Z950" s="62">
        <f>$G950+$H950+$I950+$J950+IF(ISBLANK($E950),0,$F950*VLOOKUP($E950,'INFO_Materials recyclability'!$I$6:$M$14,5,0))</f>
        <v>0</v>
      </c>
      <c r="AA950" s="62">
        <f>$K950+$L950+$M950+$N950+$O950+$P950+$Q950+$R950+IF(ISBLANK($E950),0,$F950*(1-VLOOKUP($E950,'INFO_Materials recyclability'!$I$6:$M$14,5,0)))</f>
        <v>0</v>
      </c>
    </row>
    <row r="951" spans="2:27" x14ac:dyDescent="0.35">
      <c r="B951" s="5"/>
      <c r="C951" s="5"/>
      <c r="D951" s="26"/>
      <c r="E951" s="51"/>
      <c r="F951" s="53"/>
      <c r="G951" s="49"/>
      <c r="H951" s="49"/>
      <c r="I951" s="49"/>
      <c r="J951" s="49"/>
      <c r="K951" s="49"/>
      <c r="L951" s="49"/>
      <c r="M951" s="49"/>
      <c r="N951" s="49"/>
      <c r="O951" s="49"/>
      <c r="P951" s="56"/>
      <c r="Q951" s="70"/>
      <c r="R951" s="61"/>
      <c r="T951" s="62">
        <f>$G951+$H951+$L951+IF(ISBLANK($E951),0,$F951*VLOOKUP($E951,'INFO_Materials recyclability'!$I$6:$M$14,2,0))</f>
        <v>0</v>
      </c>
      <c r="U951" s="62">
        <f>$I951+$J951+$K951+$M951+$N951+$O951+$P951+$Q951+$R951+IF(ISBLANK($E951),0,$F951*(1-VLOOKUP($E951,'INFO_Materials recyclability'!$I$6:$M$14,2,0)))</f>
        <v>0</v>
      </c>
      <c r="V951" s="62">
        <f>$G951+$H951+$K951+IF(ISBLANK($E951),0,$F951*VLOOKUP($E951,'INFO_Materials recyclability'!$I$6:$M$14,3,0))</f>
        <v>0</v>
      </c>
      <c r="W951" s="62">
        <f>$I951+$J951+$L951+$M951+$N951+$O951+$P951+$Q951+$R951+IF(ISBLANK($E951),0,$F951*(1-VLOOKUP($E951,'INFO_Materials recyclability'!$I$6:$M$14,3,0)))</f>
        <v>0</v>
      </c>
      <c r="X951" s="62">
        <f>$G951+$H951+$I951+IF(ISBLANK($E951),0,$F951*VLOOKUP($E951,'INFO_Materials recyclability'!$I$6:$M$14,4,0))</f>
        <v>0</v>
      </c>
      <c r="Y951" s="62">
        <f>$J951+$K951+$L951+$M951+$N951+$O951+$P951+$Q951+$R951+IF(ISBLANK($E951),0,$F951*(1-VLOOKUP($E951,'INFO_Materials recyclability'!$I$6:$M$14,4,0)))</f>
        <v>0</v>
      </c>
      <c r="Z951" s="62">
        <f>$G951+$H951+$I951+$J951+IF(ISBLANK($E951),0,$F951*VLOOKUP($E951,'INFO_Materials recyclability'!$I$6:$M$14,5,0))</f>
        <v>0</v>
      </c>
      <c r="AA951" s="62">
        <f>$K951+$L951+$M951+$N951+$O951+$P951+$Q951+$R951+IF(ISBLANK($E951),0,$F951*(1-VLOOKUP($E951,'INFO_Materials recyclability'!$I$6:$M$14,5,0)))</f>
        <v>0</v>
      </c>
    </row>
    <row r="952" spans="2:27" x14ac:dyDescent="0.35">
      <c r="B952" s="5"/>
      <c r="C952" s="5"/>
      <c r="D952" s="26"/>
      <c r="E952" s="51"/>
      <c r="F952" s="53"/>
      <c r="G952" s="49"/>
      <c r="H952" s="49"/>
      <c r="I952" s="49"/>
      <c r="J952" s="49"/>
      <c r="K952" s="49"/>
      <c r="L952" s="49"/>
      <c r="M952" s="49"/>
      <c r="N952" s="49"/>
      <c r="O952" s="49"/>
      <c r="P952" s="56"/>
      <c r="Q952" s="70"/>
      <c r="R952" s="61"/>
      <c r="T952" s="62">
        <f>$G952+$H952+$L952+IF(ISBLANK($E952),0,$F952*VLOOKUP($E952,'INFO_Materials recyclability'!$I$6:$M$14,2,0))</f>
        <v>0</v>
      </c>
      <c r="U952" s="62">
        <f>$I952+$J952+$K952+$M952+$N952+$O952+$P952+$Q952+$R952+IF(ISBLANK($E952),0,$F952*(1-VLOOKUP($E952,'INFO_Materials recyclability'!$I$6:$M$14,2,0)))</f>
        <v>0</v>
      </c>
      <c r="V952" s="62">
        <f>$G952+$H952+$K952+IF(ISBLANK($E952),0,$F952*VLOOKUP($E952,'INFO_Materials recyclability'!$I$6:$M$14,3,0))</f>
        <v>0</v>
      </c>
      <c r="W952" s="62">
        <f>$I952+$J952+$L952+$M952+$N952+$O952+$P952+$Q952+$R952+IF(ISBLANK($E952),0,$F952*(1-VLOOKUP($E952,'INFO_Materials recyclability'!$I$6:$M$14,3,0)))</f>
        <v>0</v>
      </c>
      <c r="X952" s="62">
        <f>$G952+$H952+$I952+IF(ISBLANK($E952),0,$F952*VLOOKUP($E952,'INFO_Materials recyclability'!$I$6:$M$14,4,0))</f>
        <v>0</v>
      </c>
      <c r="Y952" s="62">
        <f>$J952+$K952+$L952+$M952+$N952+$O952+$P952+$Q952+$R952+IF(ISBLANK($E952),0,$F952*(1-VLOOKUP($E952,'INFO_Materials recyclability'!$I$6:$M$14,4,0)))</f>
        <v>0</v>
      </c>
      <c r="Z952" s="62">
        <f>$G952+$H952+$I952+$J952+IF(ISBLANK($E952),0,$F952*VLOOKUP($E952,'INFO_Materials recyclability'!$I$6:$M$14,5,0))</f>
        <v>0</v>
      </c>
      <c r="AA952" s="62">
        <f>$K952+$L952+$M952+$N952+$O952+$P952+$Q952+$R952+IF(ISBLANK($E952),0,$F952*(1-VLOOKUP($E952,'INFO_Materials recyclability'!$I$6:$M$14,5,0)))</f>
        <v>0</v>
      </c>
    </row>
    <row r="953" spans="2:27" x14ac:dyDescent="0.35">
      <c r="B953" s="5"/>
      <c r="C953" s="5"/>
      <c r="D953" s="26"/>
      <c r="E953" s="51"/>
      <c r="F953" s="53"/>
      <c r="G953" s="49"/>
      <c r="H953" s="49"/>
      <c r="I953" s="49"/>
      <c r="J953" s="49"/>
      <c r="K953" s="49"/>
      <c r="L953" s="49"/>
      <c r="M953" s="49"/>
      <c r="N953" s="49"/>
      <c r="O953" s="49"/>
      <c r="P953" s="56"/>
      <c r="Q953" s="70"/>
      <c r="R953" s="61"/>
      <c r="T953" s="62">
        <f>$G953+$H953+$L953+IF(ISBLANK($E953),0,$F953*VLOOKUP($E953,'INFO_Materials recyclability'!$I$6:$M$14,2,0))</f>
        <v>0</v>
      </c>
      <c r="U953" s="62">
        <f>$I953+$J953+$K953+$M953+$N953+$O953+$P953+$Q953+$R953+IF(ISBLANK($E953),0,$F953*(1-VLOOKUP($E953,'INFO_Materials recyclability'!$I$6:$M$14,2,0)))</f>
        <v>0</v>
      </c>
      <c r="V953" s="62">
        <f>$G953+$H953+$K953+IF(ISBLANK($E953),0,$F953*VLOOKUP($E953,'INFO_Materials recyclability'!$I$6:$M$14,3,0))</f>
        <v>0</v>
      </c>
      <c r="W953" s="62">
        <f>$I953+$J953+$L953+$M953+$N953+$O953+$P953+$Q953+$R953+IF(ISBLANK($E953),0,$F953*(1-VLOOKUP($E953,'INFO_Materials recyclability'!$I$6:$M$14,3,0)))</f>
        <v>0</v>
      </c>
      <c r="X953" s="62">
        <f>$G953+$H953+$I953+IF(ISBLANK($E953),0,$F953*VLOOKUP($E953,'INFO_Materials recyclability'!$I$6:$M$14,4,0))</f>
        <v>0</v>
      </c>
      <c r="Y953" s="62">
        <f>$J953+$K953+$L953+$M953+$N953+$O953+$P953+$Q953+$R953+IF(ISBLANK($E953),0,$F953*(1-VLOOKUP($E953,'INFO_Materials recyclability'!$I$6:$M$14,4,0)))</f>
        <v>0</v>
      </c>
      <c r="Z953" s="62">
        <f>$G953+$H953+$I953+$J953+IF(ISBLANK($E953),0,$F953*VLOOKUP($E953,'INFO_Materials recyclability'!$I$6:$M$14,5,0))</f>
        <v>0</v>
      </c>
      <c r="AA953" s="62">
        <f>$K953+$L953+$M953+$N953+$O953+$P953+$Q953+$R953+IF(ISBLANK($E953),0,$F953*(1-VLOOKUP($E953,'INFO_Materials recyclability'!$I$6:$M$14,5,0)))</f>
        <v>0</v>
      </c>
    </row>
    <row r="954" spans="2:27" x14ac:dyDescent="0.35">
      <c r="B954" s="5"/>
      <c r="C954" s="5"/>
      <c r="D954" s="26"/>
      <c r="E954" s="51"/>
      <c r="F954" s="53"/>
      <c r="G954" s="49"/>
      <c r="H954" s="49"/>
      <c r="I954" s="49"/>
      <c r="J954" s="49"/>
      <c r="K954" s="49"/>
      <c r="L954" s="49"/>
      <c r="M954" s="49"/>
      <c r="N954" s="49"/>
      <c r="O954" s="49"/>
      <c r="P954" s="56"/>
      <c r="Q954" s="70"/>
      <c r="R954" s="61"/>
      <c r="T954" s="62">
        <f>$G954+$H954+$L954+IF(ISBLANK($E954),0,$F954*VLOOKUP($E954,'INFO_Materials recyclability'!$I$6:$M$14,2,0))</f>
        <v>0</v>
      </c>
      <c r="U954" s="62">
        <f>$I954+$J954+$K954+$M954+$N954+$O954+$P954+$Q954+$R954+IF(ISBLANK($E954),0,$F954*(1-VLOOKUP($E954,'INFO_Materials recyclability'!$I$6:$M$14,2,0)))</f>
        <v>0</v>
      </c>
      <c r="V954" s="62">
        <f>$G954+$H954+$K954+IF(ISBLANK($E954),0,$F954*VLOOKUP($E954,'INFO_Materials recyclability'!$I$6:$M$14,3,0))</f>
        <v>0</v>
      </c>
      <c r="W954" s="62">
        <f>$I954+$J954+$L954+$M954+$N954+$O954+$P954+$Q954+$R954+IF(ISBLANK($E954),0,$F954*(1-VLOOKUP($E954,'INFO_Materials recyclability'!$I$6:$M$14,3,0)))</f>
        <v>0</v>
      </c>
      <c r="X954" s="62">
        <f>$G954+$H954+$I954+IF(ISBLANK($E954),0,$F954*VLOOKUP($E954,'INFO_Materials recyclability'!$I$6:$M$14,4,0))</f>
        <v>0</v>
      </c>
      <c r="Y954" s="62">
        <f>$J954+$K954+$L954+$M954+$N954+$O954+$P954+$Q954+$R954+IF(ISBLANK($E954),0,$F954*(1-VLOOKUP($E954,'INFO_Materials recyclability'!$I$6:$M$14,4,0)))</f>
        <v>0</v>
      </c>
      <c r="Z954" s="62">
        <f>$G954+$H954+$I954+$J954+IF(ISBLANK($E954),0,$F954*VLOOKUP($E954,'INFO_Materials recyclability'!$I$6:$M$14,5,0))</f>
        <v>0</v>
      </c>
      <c r="AA954" s="62">
        <f>$K954+$L954+$M954+$N954+$O954+$P954+$Q954+$R954+IF(ISBLANK($E954),0,$F954*(1-VLOOKUP($E954,'INFO_Materials recyclability'!$I$6:$M$14,5,0)))</f>
        <v>0</v>
      </c>
    </row>
    <row r="955" spans="2:27" x14ac:dyDescent="0.35">
      <c r="B955" s="5"/>
      <c r="C955" s="5"/>
      <c r="D955" s="26"/>
      <c r="E955" s="51"/>
      <c r="F955" s="53"/>
      <c r="G955" s="49"/>
      <c r="H955" s="49"/>
      <c r="I955" s="49"/>
      <c r="J955" s="49"/>
      <c r="K955" s="49"/>
      <c r="L955" s="49"/>
      <c r="M955" s="49"/>
      <c r="N955" s="49"/>
      <c r="O955" s="49"/>
      <c r="P955" s="56"/>
      <c r="Q955" s="70"/>
      <c r="R955" s="61"/>
      <c r="T955" s="62">
        <f>$G955+$H955+$L955+IF(ISBLANK($E955),0,$F955*VLOOKUP($E955,'INFO_Materials recyclability'!$I$6:$M$14,2,0))</f>
        <v>0</v>
      </c>
      <c r="U955" s="62">
        <f>$I955+$J955+$K955+$M955+$N955+$O955+$P955+$Q955+$R955+IF(ISBLANK($E955),0,$F955*(1-VLOOKUP($E955,'INFO_Materials recyclability'!$I$6:$M$14,2,0)))</f>
        <v>0</v>
      </c>
      <c r="V955" s="62">
        <f>$G955+$H955+$K955+IF(ISBLANK($E955),0,$F955*VLOOKUP($E955,'INFO_Materials recyclability'!$I$6:$M$14,3,0))</f>
        <v>0</v>
      </c>
      <c r="W955" s="62">
        <f>$I955+$J955+$L955+$M955+$N955+$O955+$P955+$Q955+$R955+IF(ISBLANK($E955),0,$F955*(1-VLOOKUP($E955,'INFO_Materials recyclability'!$I$6:$M$14,3,0)))</f>
        <v>0</v>
      </c>
      <c r="X955" s="62">
        <f>$G955+$H955+$I955+IF(ISBLANK($E955),0,$F955*VLOOKUP($E955,'INFO_Materials recyclability'!$I$6:$M$14,4,0))</f>
        <v>0</v>
      </c>
      <c r="Y955" s="62">
        <f>$J955+$K955+$L955+$M955+$N955+$O955+$P955+$Q955+$R955+IF(ISBLANK($E955),0,$F955*(1-VLOOKUP($E955,'INFO_Materials recyclability'!$I$6:$M$14,4,0)))</f>
        <v>0</v>
      </c>
      <c r="Z955" s="62">
        <f>$G955+$H955+$I955+$J955+IF(ISBLANK($E955),0,$F955*VLOOKUP($E955,'INFO_Materials recyclability'!$I$6:$M$14,5,0))</f>
        <v>0</v>
      </c>
      <c r="AA955" s="62">
        <f>$K955+$L955+$M955+$N955+$O955+$P955+$Q955+$R955+IF(ISBLANK($E955),0,$F955*(1-VLOOKUP($E955,'INFO_Materials recyclability'!$I$6:$M$14,5,0)))</f>
        <v>0</v>
      </c>
    </row>
    <row r="956" spans="2:27" x14ac:dyDescent="0.35">
      <c r="B956" s="5"/>
      <c r="C956" s="5"/>
      <c r="D956" s="26"/>
      <c r="E956" s="51"/>
      <c r="F956" s="53"/>
      <c r="G956" s="49"/>
      <c r="H956" s="49"/>
      <c r="I956" s="49"/>
      <c r="J956" s="49"/>
      <c r="K956" s="49"/>
      <c r="L956" s="49"/>
      <c r="M956" s="49"/>
      <c r="N956" s="49"/>
      <c r="O956" s="49"/>
      <c r="P956" s="56"/>
      <c r="Q956" s="70"/>
      <c r="R956" s="61"/>
      <c r="T956" s="62">
        <f>$G956+$H956+$L956+IF(ISBLANK($E956),0,$F956*VLOOKUP($E956,'INFO_Materials recyclability'!$I$6:$M$14,2,0))</f>
        <v>0</v>
      </c>
      <c r="U956" s="62">
        <f>$I956+$J956+$K956+$M956+$N956+$O956+$P956+$Q956+$R956+IF(ISBLANK($E956),0,$F956*(1-VLOOKUP($E956,'INFO_Materials recyclability'!$I$6:$M$14,2,0)))</f>
        <v>0</v>
      </c>
      <c r="V956" s="62">
        <f>$G956+$H956+$K956+IF(ISBLANK($E956),0,$F956*VLOOKUP($E956,'INFO_Materials recyclability'!$I$6:$M$14,3,0))</f>
        <v>0</v>
      </c>
      <c r="W956" s="62">
        <f>$I956+$J956+$L956+$M956+$N956+$O956+$P956+$Q956+$R956+IF(ISBLANK($E956),0,$F956*(1-VLOOKUP($E956,'INFO_Materials recyclability'!$I$6:$M$14,3,0)))</f>
        <v>0</v>
      </c>
      <c r="X956" s="62">
        <f>$G956+$H956+$I956+IF(ISBLANK($E956),0,$F956*VLOOKUP($E956,'INFO_Materials recyclability'!$I$6:$M$14,4,0))</f>
        <v>0</v>
      </c>
      <c r="Y956" s="62">
        <f>$J956+$K956+$L956+$M956+$N956+$O956+$P956+$Q956+$R956+IF(ISBLANK($E956),0,$F956*(1-VLOOKUP($E956,'INFO_Materials recyclability'!$I$6:$M$14,4,0)))</f>
        <v>0</v>
      </c>
      <c r="Z956" s="62">
        <f>$G956+$H956+$I956+$J956+IF(ISBLANK($E956),0,$F956*VLOOKUP($E956,'INFO_Materials recyclability'!$I$6:$M$14,5,0))</f>
        <v>0</v>
      </c>
      <c r="AA956" s="62">
        <f>$K956+$L956+$M956+$N956+$O956+$P956+$Q956+$R956+IF(ISBLANK($E956),0,$F956*(1-VLOOKUP($E956,'INFO_Materials recyclability'!$I$6:$M$14,5,0)))</f>
        <v>0</v>
      </c>
    </row>
    <row r="957" spans="2:27" x14ac:dyDescent="0.35">
      <c r="B957" s="5"/>
      <c r="C957" s="5"/>
      <c r="D957" s="26"/>
      <c r="E957" s="51"/>
      <c r="F957" s="53"/>
      <c r="G957" s="49"/>
      <c r="H957" s="49"/>
      <c r="I957" s="49"/>
      <c r="J957" s="49"/>
      <c r="K957" s="49"/>
      <c r="L957" s="49"/>
      <c r="M957" s="49"/>
      <c r="N957" s="49"/>
      <c r="O957" s="49"/>
      <c r="P957" s="56"/>
      <c r="Q957" s="70"/>
      <c r="R957" s="61"/>
      <c r="T957" s="62">
        <f>$G957+$H957+$L957+IF(ISBLANK($E957),0,$F957*VLOOKUP($E957,'INFO_Materials recyclability'!$I$6:$M$14,2,0))</f>
        <v>0</v>
      </c>
      <c r="U957" s="62">
        <f>$I957+$J957+$K957+$M957+$N957+$O957+$P957+$Q957+$R957+IF(ISBLANK($E957),0,$F957*(1-VLOOKUP($E957,'INFO_Materials recyclability'!$I$6:$M$14,2,0)))</f>
        <v>0</v>
      </c>
      <c r="V957" s="62">
        <f>$G957+$H957+$K957+IF(ISBLANK($E957),0,$F957*VLOOKUP($E957,'INFO_Materials recyclability'!$I$6:$M$14,3,0))</f>
        <v>0</v>
      </c>
      <c r="W957" s="62">
        <f>$I957+$J957+$L957+$M957+$N957+$O957+$P957+$Q957+$R957+IF(ISBLANK($E957),0,$F957*(1-VLOOKUP($E957,'INFO_Materials recyclability'!$I$6:$M$14,3,0)))</f>
        <v>0</v>
      </c>
      <c r="X957" s="62">
        <f>$G957+$H957+$I957+IF(ISBLANK($E957),0,$F957*VLOOKUP($E957,'INFO_Materials recyclability'!$I$6:$M$14,4,0))</f>
        <v>0</v>
      </c>
      <c r="Y957" s="62">
        <f>$J957+$K957+$L957+$M957+$N957+$O957+$P957+$Q957+$R957+IF(ISBLANK($E957),0,$F957*(1-VLOOKUP($E957,'INFO_Materials recyclability'!$I$6:$M$14,4,0)))</f>
        <v>0</v>
      </c>
      <c r="Z957" s="62">
        <f>$G957+$H957+$I957+$J957+IF(ISBLANK($E957),0,$F957*VLOOKUP($E957,'INFO_Materials recyclability'!$I$6:$M$14,5,0))</f>
        <v>0</v>
      </c>
      <c r="AA957" s="62">
        <f>$K957+$L957+$M957+$N957+$O957+$P957+$Q957+$R957+IF(ISBLANK($E957),0,$F957*(1-VLOOKUP($E957,'INFO_Materials recyclability'!$I$6:$M$14,5,0)))</f>
        <v>0</v>
      </c>
    </row>
    <row r="958" spans="2:27" x14ac:dyDescent="0.35">
      <c r="B958" s="5"/>
      <c r="C958" s="5"/>
      <c r="D958" s="26"/>
      <c r="E958" s="51"/>
      <c r="F958" s="53"/>
      <c r="G958" s="49"/>
      <c r="H958" s="49"/>
      <c r="I958" s="49"/>
      <c r="J958" s="49"/>
      <c r="K958" s="49"/>
      <c r="L958" s="49"/>
      <c r="M958" s="49"/>
      <c r="N958" s="49"/>
      <c r="O958" s="49"/>
      <c r="P958" s="56"/>
      <c r="Q958" s="70"/>
      <c r="R958" s="61"/>
      <c r="T958" s="62">
        <f>$G958+$H958+$L958+IF(ISBLANK($E958),0,$F958*VLOOKUP($E958,'INFO_Materials recyclability'!$I$6:$M$14,2,0))</f>
        <v>0</v>
      </c>
      <c r="U958" s="62">
        <f>$I958+$J958+$K958+$M958+$N958+$O958+$P958+$Q958+$R958+IF(ISBLANK($E958),0,$F958*(1-VLOOKUP($E958,'INFO_Materials recyclability'!$I$6:$M$14,2,0)))</f>
        <v>0</v>
      </c>
      <c r="V958" s="62">
        <f>$G958+$H958+$K958+IF(ISBLANK($E958),0,$F958*VLOOKUP($E958,'INFO_Materials recyclability'!$I$6:$M$14,3,0))</f>
        <v>0</v>
      </c>
      <c r="W958" s="62">
        <f>$I958+$J958+$L958+$M958+$N958+$O958+$P958+$Q958+$R958+IF(ISBLANK($E958),0,$F958*(1-VLOOKUP($E958,'INFO_Materials recyclability'!$I$6:$M$14,3,0)))</f>
        <v>0</v>
      </c>
      <c r="X958" s="62">
        <f>$G958+$H958+$I958+IF(ISBLANK($E958),0,$F958*VLOOKUP($E958,'INFO_Materials recyclability'!$I$6:$M$14,4,0))</f>
        <v>0</v>
      </c>
      <c r="Y958" s="62">
        <f>$J958+$K958+$L958+$M958+$N958+$O958+$P958+$Q958+$R958+IF(ISBLANK($E958),0,$F958*(1-VLOOKUP($E958,'INFO_Materials recyclability'!$I$6:$M$14,4,0)))</f>
        <v>0</v>
      </c>
      <c r="Z958" s="62">
        <f>$G958+$H958+$I958+$J958+IF(ISBLANK($E958),0,$F958*VLOOKUP($E958,'INFO_Materials recyclability'!$I$6:$M$14,5,0))</f>
        <v>0</v>
      </c>
      <c r="AA958" s="62">
        <f>$K958+$L958+$M958+$N958+$O958+$P958+$Q958+$R958+IF(ISBLANK($E958),0,$F958*(1-VLOOKUP($E958,'INFO_Materials recyclability'!$I$6:$M$14,5,0)))</f>
        <v>0</v>
      </c>
    </row>
    <row r="959" spans="2:27" x14ac:dyDescent="0.35">
      <c r="B959" s="5"/>
      <c r="C959" s="5"/>
      <c r="D959" s="26"/>
      <c r="E959" s="51"/>
      <c r="F959" s="53"/>
      <c r="G959" s="49"/>
      <c r="H959" s="49"/>
      <c r="I959" s="49"/>
      <c r="J959" s="49"/>
      <c r="K959" s="49"/>
      <c r="L959" s="49"/>
      <c r="M959" s="49"/>
      <c r="N959" s="49"/>
      <c r="O959" s="49"/>
      <c r="P959" s="56"/>
      <c r="Q959" s="70"/>
      <c r="R959" s="61"/>
      <c r="T959" s="62">
        <f>$G959+$H959+$L959+IF(ISBLANK($E959),0,$F959*VLOOKUP($E959,'INFO_Materials recyclability'!$I$6:$M$14,2,0))</f>
        <v>0</v>
      </c>
      <c r="U959" s="62">
        <f>$I959+$J959+$K959+$M959+$N959+$O959+$P959+$Q959+$R959+IF(ISBLANK($E959),0,$F959*(1-VLOOKUP($E959,'INFO_Materials recyclability'!$I$6:$M$14,2,0)))</f>
        <v>0</v>
      </c>
      <c r="V959" s="62">
        <f>$G959+$H959+$K959+IF(ISBLANK($E959),0,$F959*VLOOKUP($E959,'INFO_Materials recyclability'!$I$6:$M$14,3,0))</f>
        <v>0</v>
      </c>
      <c r="W959" s="62">
        <f>$I959+$J959+$L959+$M959+$N959+$O959+$P959+$Q959+$R959+IF(ISBLANK($E959),0,$F959*(1-VLOOKUP($E959,'INFO_Materials recyclability'!$I$6:$M$14,3,0)))</f>
        <v>0</v>
      </c>
      <c r="X959" s="62">
        <f>$G959+$H959+$I959+IF(ISBLANK($E959),0,$F959*VLOOKUP($E959,'INFO_Materials recyclability'!$I$6:$M$14,4,0))</f>
        <v>0</v>
      </c>
      <c r="Y959" s="62">
        <f>$J959+$K959+$L959+$M959+$N959+$O959+$P959+$Q959+$R959+IF(ISBLANK($E959),0,$F959*(1-VLOOKUP($E959,'INFO_Materials recyclability'!$I$6:$M$14,4,0)))</f>
        <v>0</v>
      </c>
      <c r="Z959" s="62">
        <f>$G959+$H959+$I959+$J959+IF(ISBLANK($E959),0,$F959*VLOOKUP($E959,'INFO_Materials recyclability'!$I$6:$M$14,5,0))</f>
        <v>0</v>
      </c>
      <c r="AA959" s="62">
        <f>$K959+$L959+$M959+$N959+$O959+$P959+$Q959+$R959+IF(ISBLANK($E959),0,$F959*(1-VLOOKUP($E959,'INFO_Materials recyclability'!$I$6:$M$14,5,0)))</f>
        <v>0</v>
      </c>
    </row>
    <row r="960" spans="2:27" x14ac:dyDescent="0.35">
      <c r="B960" s="5"/>
      <c r="C960" s="5"/>
      <c r="D960" s="26"/>
      <c r="E960" s="51"/>
      <c r="F960" s="53"/>
      <c r="G960" s="49"/>
      <c r="H960" s="49"/>
      <c r="I960" s="49"/>
      <c r="J960" s="49"/>
      <c r="K960" s="49"/>
      <c r="L960" s="49"/>
      <c r="M960" s="49"/>
      <c r="N960" s="49"/>
      <c r="O960" s="49"/>
      <c r="P960" s="56"/>
      <c r="Q960" s="70"/>
      <c r="R960" s="61"/>
      <c r="T960" s="62">
        <f>$G960+$H960+$L960+IF(ISBLANK($E960),0,$F960*VLOOKUP($E960,'INFO_Materials recyclability'!$I$6:$M$14,2,0))</f>
        <v>0</v>
      </c>
      <c r="U960" s="62">
        <f>$I960+$J960+$K960+$M960+$N960+$O960+$P960+$Q960+$R960+IF(ISBLANK($E960),0,$F960*(1-VLOOKUP($E960,'INFO_Materials recyclability'!$I$6:$M$14,2,0)))</f>
        <v>0</v>
      </c>
      <c r="V960" s="62">
        <f>$G960+$H960+$K960+IF(ISBLANK($E960),0,$F960*VLOOKUP($E960,'INFO_Materials recyclability'!$I$6:$M$14,3,0))</f>
        <v>0</v>
      </c>
      <c r="W960" s="62">
        <f>$I960+$J960+$L960+$M960+$N960+$O960+$P960+$Q960+$R960+IF(ISBLANK($E960),0,$F960*(1-VLOOKUP($E960,'INFO_Materials recyclability'!$I$6:$M$14,3,0)))</f>
        <v>0</v>
      </c>
      <c r="X960" s="62">
        <f>$G960+$H960+$I960+IF(ISBLANK($E960),0,$F960*VLOOKUP($E960,'INFO_Materials recyclability'!$I$6:$M$14,4,0))</f>
        <v>0</v>
      </c>
      <c r="Y960" s="62">
        <f>$J960+$K960+$L960+$M960+$N960+$O960+$P960+$Q960+$R960+IF(ISBLANK($E960),0,$F960*(1-VLOOKUP($E960,'INFO_Materials recyclability'!$I$6:$M$14,4,0)))</f>
        <v>0</v>
      </c>
      <c r="Z960" s="62">
        <f>$G960+$H960+$I960+$J960+IF(ISBLANK($E960),0,$F960*VLOOKUP($E960,'INFO_Materials recyclability'!$I$6:$M$14,5,0))</f>
        <v>0</v>
      </c>
      <c r="AA960" s="62">
        <f>$K960+$L960+$M960+$N960+$O960+$P960+$Q960+$R960+IF(ISBLANK($E960),0,$F960*(1-VLOOKUP($E960,'INFO_Materials recyclability'!$I$6:$M$14,5,0)))</f>
        <v>0</v>
      </c>
    </row>
    <row r="961" spans="2:27" x14ac:dyDescent="0.35">
      <c r="B961" s="5"/>
      <c r="C961" s="5"/>
      <c r="D961" s="26"/>
      <c r="E961" s="51"/>
      <c r="F961" s="53"/>
      <c r="G961" s="49"/>
      <c r="H961" s="49"/>
      <c r="I961" s="49"/>
      <c r="J961" s="49"/>
      <c r="K961" s="49"/>
      <c r="L961" s="49"/>
      <c r="M961" s="49"/>
      <c r="N961" s="49"/>
      <c r="O961" s="49"/>
      <c r="P961" s="56"/>
      <c r="Q961" s="70"/>
      <c r="R961" s="61"/>
      <c r="T961" s="62">
        <f>$G961+$H961+$L961+IF(ISBLANK($E961),0,$F961*VLOOKUP($E961,'INFO_Materials recyclability'!$I$6:$M$14,2,0))</f>
        <v>0</v>
      </c>
      <c r="U961" s="62">
        <f>$I961+$J961+$K961+$M961+$N961+$O961+$P961+$Q961+$R961+IF(ISBLANK($E961),0,$F961*(1-VLOOKUP($E961,'INFO_Materials recyclability'!$I$6:$M$14,2,0)))</f>
        <v>0</v>
      </c>
      <c r="V961" s="62">
        <f>$G961+$H961+$K961+IF(ISBLANK($E961),0,$F961*VLOOKUP($E961,'INFO_Materials recyclability'!$I$6:$M$14,3,0))</f>
        <v>0</v>
      </c>
      <c r="W961" s="62">
        <f>$I961+$J961+$L961+$M961+$N961+$O961+$P961+$Q961+$R961+IF(ISBLANK($E961),0,$F961*(1-VLOOKUP($E961,'INFO_Materials recyclability'!$I$6:$M$14,3,0)))</f>
        <v>0</v>
      </c>
      <c r="X961" s="62">
        <f>$G961+$H961+$I961+IF(ISBLANK($E961),0,$F961*VLOOKUP($E961,'INFO_Materials recyclability'!$I$6:$M$14,4,0))</f>
        <v>0</v>
      </c>
      <c r="Y961" s="62">
        <f>$J961+$K961+$L961+$M961+$N961+$O961+$P961+$Q961+$R961+IF(ISBLANK($E961),0,$F961*(1-VLOOKUP($E961,'INFO_Materials recyclability'!$I$6:$M$14,4,0)))</f>
        <v>0</v>
      </c>
      <c r="Z961" s="62">
        <f>$G961+$H961+$I961+$J961+IF(ISBLANK($E961),0,$F961*VLOOKUP($E961,'INFO_Materials recyclability'!$I$6:$M$14,5,0))</f>
        <v>0</v>
      </c>
      <c r="AA961" s="62">
        <f>$K961+$L961+$M961+$N961+$O961+$P961+$Q961+$R961+IF(ISBLANK($E961),0,$F961*(1-VLOOKUP($E961,'INFO_Materials recyclability'!$I$6:$M$14,5,0)))</f>
        <v>0</v>
      </c>
    </row>
    <row r="962" spans="2:27" x14ac:dyDescent="0.35">
      <c r="B962" s="5"/>
      <c r="C962" s="5"/>
      <c r="D962" s="26"/>
      <c r="E962" s="51"/>
      <c r="F962" s="53"/>
      <c r="G962" s="49"/>
      <c r="H962" s="49"/>
      <c r="I962" s="49"/>
      <c r="J962" s="49"/>
      <c r="K962" s="49"/>
      <c r="L962" s="49"/>
      <c r="M962" s="49"/>
      <c r="N962" s="49"/>
      <c r="O962" s="49"/>
      <c r="P962" s="56"/>
      <c r="Q962" s="70"/>
      <c r="R962" s="61"/>
      <c r="T962" s="62">
        <f>$G962+$H962+$L962+IF(ISBLANK($E962),0,$F962*VLOOKUP($E962,'INFO_Materials recyclability'!$I$6:$M$14,2,0))</f>
        <v>0</v>
      </c>
      <c r="U962" s="62">
        <f>$I962+$J962+$K962+$M962+$N962+$O962+$P962+$Q962+$R962+IF(ISBLANK($E962),0,$F962*(1-VLOOKUP($E962,'INFO_Materials recyclability'!$I$6:$M$14,2,0)))</f>
        <v>0</v>
      </c>
      <c r="V962" s="62">
        <f>$G962+$H962+$K962+IF(ISBLANK($E962),0,$F962*VLOOKUP($E962,'INFO_Materials recyclability'!$I$6:$M$14,3,0))</f>
        <v>0</v>
      </c>
      <c r="W962" s="62">
        <f>$I962+$J962+$L962+$M962+$N962+$O962+$P962+$Q962+$R962+IF(ISBLANK($E962),0,$F962*(1-VLOOKUP($E962,'INFO_Materials recyclability'!$I$6:$M$14,3,0)))</f>
        <v>0</v>
      </c>
      <c r="X962" s="62">
        <f>$G962+$H962+$I962+IF(ISBLANK($E962),0,$F962*VLOOKUP($E962,'INFO_Materials recyclability'!$I$6:$M$14,4,0))</f>
        <v>0</v>
      </c>
      <c r="Y962" s="62">
        <f>$J962+$K962+$L962+$M962+$N962+$O962+$P962+$Q962+$R962+IF(ISBLANK($E962),0,$F962*(1-VLOOKUP($E962,'INFO_Materials recyclability'!$I$6:$M$14,4,0)))</f>
        <v>0</v>
      </c>
      <c r="Z962" s="62">
        <f>$G962+$H962+$I962+$J962+IF(ISBLANK($E962),0,$F962*VLOOKUP($E962,'INFO_Materials recyclability'!$I$6:$M$14,5,0))</f>
        <v>0</v>
      </c>
      <c r="AA962" s="62">
        <f>$K962+$L962+$M962+$N962+$O962+$P962+$Q962+$R962+IF(ISBLANK($E962),0,$F962*(1-VLOOKUP($E962,'INFO_Materials recyclability'!$I$6:$M$14,5,0)))</f>
        <v>0</v>
      </c>
    </row>
    <row r="963" spans="2:27" x14ac:dyDescent="0.35">
      <c r="B963" s="5"/>
      <c r="C963" s="5"/>
      <c r="D963" s="26"/>
      <c r="E963" s="51"/>
      <c r="F963" s="53"/>
      <c r="G963" s="49"/>
      <c r="H963" s="49"/>
      <c r="I963" s="49"/>
      <c r="J963" s="49"/>
      <c r="K963" s="49"/>
      <c r="L963" s="49"/>
      <c r="M963" s="49"/>
      <c r="N963" s="49"/>
      <c r="O963" s="49"/>
      <c r="P963" s="56"/>
      <c r="Q963" s="70"/>
      <c r="R963" s="61"/>
      <c r="T963" s="62">
        <f>$G963+$H963+$L963+IF(ISBLANK($E963),0,$F963*VLOOKUP($E963,'INFO_Materials recyclability'!$I$6:$M$14,2,0))</f>
        <v>0</v>
      </c>
      <c r="U963" s="62">
        <f>$I963+$J963+$K963+$M963+$N963+$O963+$P963+$Q963+$R963+IF(ISBLANK($E963),0,$F963*(1-VLOOKUP($E963,'INFO_Materials recyclability'!$I$6:$M$14,2,0)))</f>
        <v>0</v>
      </c>
      <c r="V963" s="62">
        <f>$G963+$H963+$K963+IF(ISBLANK($E963),0,$F963*VLOOKUP($E963,'INFO_Materials recyclability'!$I$6:$M$14,3,0))</f>
        <v>0</v>
      </c>
      <c r="W963" s="62">
        <f>$I963+$J963+$L963+$M963+$N963+$O963+$P963+$Q963+$R963+IF(ISBLANK($E963),0,$F963*(1-VLOOKUP($E963,'INFO_Materials recyclability'!$I$6:$M$14,3,0)))</f>
        <v>0</v>
      </c>
      <c r="X963" s="62">
        <f>$G963+$H963+$I963+IF(ISBLANK($E963),0,$F963*VLOOKUP($E963,'INFO_Materials recyclability'!$I$6:$M$14,4,0))</f>
        <v>0</v>
      </c>
      <c r="Y963" s="62">
        <f>$J963+$K963+$L963+$M963+$N963+$O963+$P963+$Q963+$R963+IF(ISBLANK($E963),0,$F963*(1-VLOOKUP($E963,'INFO_Materials recyclability'!$I$6:$M$14,4,0)))</f>
        <v>0</v>
      </c>
      <c r="Z963" s="62">
        <f>$G963+$H963+$I963+$J963+IF(ISBLANK($E963),0,$F963*VLOOKUP($E963,'INFO_Materials recyclability'!$I$6:$M$14,5,0))</f>
        <v>0</v>
      </c>
      <c r="AA963" s="62">
        <f>$K963+$L963+$M963+$N963+$O963+$P963+$Q963+$R963+IF(ISBLANK($E963),0,$F963*(1-VLOOKUP($E963,'INFO_Materials recyclability'!$I$6:$M$14,5,0)))</f>
        <v>0</v>
      </c>
    </row>
    <row r="964" spans="2:27" x14ac:dyDescent="0.35">
      <c r="B964" s="5"/>
      <c r="C964" s="5"/>
      <c r="D964" s="26"/>
      <c r="E964" s="51"/>
      <c r="F964" s="53"/>
      <c r="G964" s="49"/>
      <c r="H964" s="49"/>
      <c r="I964" s="49"/>
      <c r="J964" s="49"/>
      <c r="K964" s="49"/>
      <c r="L964" s="49"/>
      <c r="M964" s="49"/>
      <c r="N964" s="49"/>
      <c r="O964" s="49"/>
      <c r="P964" s="56"/>
      <c r="Q964" s="70"/>
      <c r="R964" s="61"/>
      <c r="T964" s="62">
        <f>$G964+$H964+$L964+IF(ISBLANK($E964),0,$F964*VLOOKUP($E964,'INFO_Materials recyclability'!$I$6:$M$14,2,0))</f>
        <v>0</v>
      </c>
      <c r="U964" s="62">
        <f>$I964+$J964+$K964+$M964+$N964+$O964+$P964+$Q964+$R964+IF(ISBLANK($E964),0,$F964*(1-VLOOKUP($E964,'INFO_Materials recyclability'!$I$6:$M$14,2,0)))</f>
        <v>0</v>
      </c>
      <c r="V964" s="62">
        <f>$G964+$H964+$K964+IF(ISBLANK($E964),0,$F964*VLOOKUP($E964,'INFO_Materials recyclability'!$I$6:$M$14,3,0))</f>
        <v>0</v>
      </c>
      <c r="W964" s="62">
        <f>$I964+$J964+$L964+$M964+$N964+$O964+$P964+$Q964+$R964+IF(ISBLANK($E964),0,$F964*(1-VLOOKUP($E964,'INFO_Materials recyclability'!$I$6:$M$14,3,0)))</f>
        <v>0</v>
      </c>
      <c r="X964" s="62">
        <f>$G964+$H964+$I964+IF(ISBLANK($E964),0,$F964*VLOOKUP($E964,'INFO_Materials recyclability'!$I$6:$M$14,4,0))</f>
        <v>0</v>
      </c>
      <c r="Y964" s="62">
        <f>$J964+$K964+$L964+$M964+$N964+$O964+$P964+$Q964+$R964+IF(ISBLANK($E964),0,$F964*(1-VLOOKUP($E964,'INFO_Materials recyclability'!$I$6:$M$14,4,0)))</f>
        <v>0</v>
      </c>
      <c r="Z964" s="62">
        <f>$G964+$H964+$I964+$J964+IF(ISBLANK($E964),0,$F964*VLOOKUP($E964,'INFO_Materials recyclability'!$I$6:$M$14,5,0))</f>
        <v>0</v>
      </c>
      <c r="AA964" s="62">
        <f>$K964+$L964+$M964+$N964+$O964+$P964+$Q964+$R964+IF(ISBLANK($E964),0,$F964*(1-VLOOKUP($E964,'INFO_Materials recyclability'!$I$6:$M$14,5,0)))</f>
        <v>0</v>
      </c>
    </row>
    <row r="965" spans="2:27" x14ac:dyDescent="0.35">
      <c r="B965" s="5"/>
      <c r="C965" s="5"/>
      <c r="D965" s="26"/>
      <c r="E965" s="51"/>
      <c r="F965" s="53"/>
      <c r="G965" s="49"/>
      <c r="H965" s="49"/>
      <c r="I965" s="49"/>
      <c r="J965" s="49"/>
      <c r="K965" s="49"/>
      <c r="L965" s="49"/>
      <c r="M965" s="49"/>
      <c r="N965" s="49"/>
      <c r="O965" s="49"/>
      <c r="P965" s="56"/>
      <c r="Q965" s="70"/>
      <c r="R965" s="61"/>
      <c r="T965" s="62">
        <f>$G965+$H965+$L965+IF(ISBLANK($E965),0,$F965*VLOOKUP($E965,'INFO_Materials recyclability'!$I$6:$M$14,2,0))</f>
        <v>0</v>
      </c>
      <c r="U965" s="62">
        <f>$I965+$J965+$K965+$M965+$N965+$O965+$P965+$Q965+$R965+IF(ISBLANK($E965),0,$F965*(1-VLOOKUP($E965,'INFO_Materials recyclability'!$I$6:$M$14,2,0)))</f>
        <v>0</v>
      </c>
      <c r="V965" s="62">
        <f>$G965+$H965+$K965+IF(ISBLANK($E965),0,$F965*VLOOKUP($E965,'INFO_Materials recyclability'!$I$6:$M$14,3,0))</f>
        <v>0</v>
      </c>
      <c r="W965" s="62">
        <f>$I965+$J965+$L965+$M965+$N965+$O965+$P965+$Q965+$R965+IF(ISBLANK($E965),0,$F965*(1-VLOOKUP($E965,'INFO_Materials recyclability'!$I$6:$M$14,3,0)))</f>
        <v>0</v>
      </c>
      <c r="X965" s="62">
        <f>$G965+$H965+$I965+IF(ISBLANK($E965),0,$F965*VLOOKUP($E965,'INFO_Materials recyclability'!$I$6:$M$14,4,0))</f>
        <v>0</v>
      </c>
      <c r="Y965" s="62">
        <f>$J965+$K965+$L965+$M965+$N965+$O965+$P965+$Q965+$R965+IF(ISBLANK($E965),0,$F965*(1-VLOOKUP($E965,'INFO_Materials recyclability'!$I$6:$M$14,4,0)))</f>
        <v>0</v>
      </c>
      <c r="Z965" s="62">
        <f>$G965+$H965+$I965+$J965+IF(ISBLANK($E965),0,$F965*VLOOKUP($E965,'INFO_Materials recyclability'!$I$6:$M$14,5,0))</f>
        <v>0</v>
      </c>
      <c r="AA965" s="62">
        <f>$K965+$L965+$M965+$N965+$O965+$P965+$Q965+$R965+IF(ISBLANK($E965),0,$F965*(1-VLOOKUP($E965,'INFO_Materials recyclability'!$I$6:$M$14,5,0)))</f>
        <v>0</v>
      </c>
    </row>
    <row r="966" spans="2:27" x14ac:dyDescent="0.35">
      <c r="B966" s="5"/>
      <c r="C966" s="5"/>
      <c r="D966" s="26"/>
      <c r="E966" s="51"/>
      <c r="F966" s="53"/>
      <c r="G966" s="49"/>
      <c r="H966" s="49"/>
      <c r="I966" s="49"/>
      <c r="J966" s="49"/>
      <c r="K966" s="49"/>
      <c r="L966" s="49"/>
      <c r="M966" s="49"/>
      <c r="N966" s="49"/>
      <c r="O966" s="49"/>
      <c r="P966" s="56"/>
      <c r="Q966" s="70"/>
      <c r="R966" s="61"/>
      <c r="T966" s="62">
        <f>$G966+$H966+$L966+IF(ISBLANK($E966),0,$F966*VLOOKUP($E966,'INFO_Materials recyclability'!$I$6:$M$14,2,0))</f>
        <v>0</v>
      </c>
      <c r="U966" s="62">
        <f>$I966+$J966+$K966+$M966+$N966+$O966+$P966+$Q966+$R966+IF(ISBLANK($E966),0,$F966*(1-VLOOKUP($E966,'INFO_Materials recyclability'!$I$6:$M$14,2,0)))</f>
        <v>0</v>
      </c>
      <c r="V966" s="62">
        <f>$G966+$H966+$K966+IF(ISBLANK($E966),0,$F966*VLOOKUP($E966,'INFO_Materials recyclability'!$I$6:$M$14,3,0))</f>
        <v>0</v>
      </c>
      <c r="W966" s="62">
        <f>$I966+$J966+$L966+$M966+$N966+$O966+$P966+$Q966+$R966+IF(ISBLANK($E966),0,$F966*(1-VLOOKUP($E966,'INFO_Materials recyclability'!$I$6:$M$14,3,0)))</f>
        <v>0</v>
      </c>
      <c r="X966" s="62">
        <f>$G966+$H966+$I966+IF(ISBLANK($E966),0,$F966*VLOOKUP($E966,'INFO_Materials recyclability'!$I$6:$M$14,4,0))</f>
        <v>0</v>
      </c>
      <c r="Y966" s="62">
        <f>$J966+$K966+$L966+$M966+$N966+$O966+$P966+$Q966+$R966+IF(ISBLANK($E966),0,$F966*(1-VLOOKUP($E966,'INFO_Materials recyclability'!$I$6:$M$14,4,0)))</f>
        <v>0</v>
      </c>
      <c r="Z966" s="62">
        <f>$G966+$H966+$I966+$J966+IF(ISBLANK($E966),0,$F966*VLOOKUP($E966,'INFO_Materials recyclability'!$I$6:$M$14,5,0))</f>
        <v>0</v>
      </c>
      <c r="AA966" s="62">
        <f>$K966+$L966+$M966+$N966+$O966+$P966+$Q966+$R966+IF(ISBLANK($E966),0,$F966*(1-VLOOKUP($E966,'INFO_Materials recyclability'!$I$6:$M$14,5,0)))</f>
        <v>0</v>
      </c>
    </row>
    <row r="967" spans="2:27" x14ac:dyDescent="0.35">
      <c r="B967" s="5"/>
      <c r="C967" s="5"/>
      <c r="D967" s="26"/>
      <c r="E967" s="51"/>
      <c r="F967" s="53"/>
      <c r="G967" s="49"/>
      <c r="H967" s="49"/>
      <c r="I967" s="49"/>
      <c r="J967" s="49"/>
      <c r="K967" s="49"/>
      <c r="L967" s="49"/>
      <c r="M967" s="49"/>
      <c r="N967" s="49"/>
      <c r="O967" s="49"/>
      <c r="P967" s="56"/>
      <c r="Q967" s="70"/>
      <c r="R967" s="61"/>
      <c r="T967" s="62">
        <f>$G967+$H967+$L967+IF(ISBLANK($E967),0,$F967*VLOOKUP($E967,'INFO_Materials recyclability'!$I$6:$M$14,2,0))</f>
        <v>0</v>
      </c>
      <c r="U967" s="62">
        <f>$I967+$J967+$K967+$M967+$N967+$O967+$P967+$Q967+$R967+IF(ISBLANK($E967),0,$F967*(1-VLOOKUP($E967,'INFO_Materials recyclability'!$I$6:$M$14,2,0)))</f>
        <v>0</v>
      </c>
      <c r="V967" s="62">
        <f>$G967+$H967+$K967+IF(ISBLANK($E967),0,$F967*VLOOKUP($E967,'INFO_Materials recyclability'!$I$6:$M$14,3,0))</f>
        <v>0</v>
      </c>
      <c r="W967" s="62">
        <f>$I967+$J967+$L967+$M967+$N967+$O967+$P967+$Q967+$R967+IF(ISBLANK($E967),0,$F967*(1-VLOOKUP($E967,'INFO_Materials recyclability'!$I$6:$M$14,3,0)))</f>
        <v>0</v>
      </c>
      <c r="X967" s="62">
        <f>$G967+$H967+$I967+IF(ISBLANK($E967),0,$F967*VLOOKUP($E967,'INFO_Materials recyclability'!$I$6:$M$14,4,0))</f>
        <v>0</v>
      </c>
      <c r="Y967" s="62">
        <f>$J967+$K967+$L967+$M967+$N967+$O967+$P967+$Q967+$R967+IF(ISBLANK($E967),0,$F967*(1-VLOOKUP($E967,'INFO_Materials recyclability'!$I$6:$M$14,4,0)))</f>
        <v>0</v>
      </c>
      <c r="Z967" s="62">
        <f>$G967+$H967+$I967+$J967+IF(ISBLANK($E967),0,$F967*VLOOKUP($E967,'INFO_Materials recyclability'!$I$6:$M$14,5,0))</f>
        <v>0</v>
      </c>
      <c r="AA967" s="62">
        <f>$K967+$L967+$M967+$N967+$O967+$P967+$Q967+$R967+IF(ISBLANK($E967),0,$F967*(1-VLOOKUP($E967,'INFO_Materials recyclability'!$I$6:$M$14,5,0)))</f>
        <v>0</v>
      </c>
    </row>
    <row r="968" spans="2:27" x14ac:dyDescent="0.35">
      <c r="B968" s="5"/>
      <c r="C968" s="5"/>
      <c r="D968" s="26"/>
      <c r="E968" s="51"/>
      <c r="F968" s="53"/>
      <c r="G968" s="49"/>
      <c r="H968" s="49"/>
      <c r="I968" s="49"/>
      <c r="J968" s="49"/>
      <c r="K968" s="49"/>
      <c r="L968" s="49"/>
      <c r="M968" s="49"/>
      <c r="N968" s="49"/>
      <c r="O968" s="49"/>
      <c r="P968" s="56"/>
      <c r="Q968" s="70"/>
      <c r="R968" s="61"/>
      <c r="T968" s="62">
        <f>$G968+$H968+$L968+IF(ISBLANK($E968),0,$F968*VLOOKUP($E968,'INFO_Materials recyclability'!$I$6:$M$14,2,0))</f>
        <v>0</v>
      </c>
      <c r="U968" s="62">
        <f>$I968+$J968+$K968+$M968+$N968+$O968+$P968+$Q968+$R968+IF(ISBLANK($E968),0,$F968*(1-VLOOKUP($E968,'INFO_Materials recyclability'!$I$6:$M$14,2,0)))</f>
        <v>0</v>
      </c>
      <c r="V968" s="62">
        <f>$G968+$H968+$K968+IF(ISBLANK($E968),0,$F968*VLOOKUP($E968,'INFO_Materials recyclability'!$I$6:$M$14,3,0))</f>
        <v>0</v>
      </c>
      <c r="W968" s="62">
        <f>$I968+$J968+$L968+$M968+$N968+$O968+$P968+$Q968+$R968+IF(ISBLANK($E968),0,$F968*(1-VLOOKUP($E968,'INFO_Materials recyclability'!$I$6:$M$14,3,0)))</f>
        <v>0</v>
      </c>
      <c r="X968" s="62">
        <f>$G968+$H968+$I968+IF(ISBLANK($E968),0,$F968*VLOOKUP($E968,'INFO_Materials recyclability'!$I$6:$M$14,4,0))</f>
        <v>0</v>
      </c>
      <c r="Y968" s="62">
        <f>$J968+$K968+$L968+$M968+$N968+$O968+$P968+$Q968+$R968+IF(ISBLANK($E968),0,$F968*(1-VLOOKUP($E968,'INFO_Materials recyclability'!$I$6:$M$14,4,0)))</f>
        <v>0</v>
      </c>
      <c r="Z968" s="62">
        <f>$G968+$H968+$I968+$J968+IF(ISBLANK($E968),0,$F968*VLOOKUP($E968,'INFO_Materials recyclability'!$I$6:$M$14,5,0))</f>
        <v>0</v>
      </c>
      <c r="AA968" s="62">
        <f>$K968+$L968+$M968+$N968+$O968+$P968+$Q968+$R968+IF(ISBLANK($E968),0,$F968*(1-VLOOKUP($E968,'INFO_Materials recyclability'!$I$6:$M$14,5,0)))</f>
        <v>0</v>
      </c>
    </row>
    <row r="969" spans="2:27" x14ac:dyDescent="0.35">
      <c r="B969" s="5"/>
      <c r="C969" s="5"/>
      <c r="D969" s="26"/>
      <c r="E969" s="51"/>
      <c r="F969" s="53"/>
      <c r="G969" s="49"/>
      <c r="H969" s="49"/>
      <c r="I969" s="49"/>
      <c r="J969" s="49"/>
      <c r="K969" s="49"/>
      <c r="L969" s="49"/>
      <c r="M969" s="49"/>
      <c r="N969" s="49"/>
      <c r="O969" s="49"/>
      <c r="P969" s="56"/>
      <c r="Q969" s="70"/>
      <c r="R969" s="61"/>
      <c r="T969" s="62">
        <f>$G969+$H969+$L969+IF(ISBLANK($E969),0,$F969*VLOOKUP($E969,'INFO_Materials recyclability'!$I$6:$M$14,2,0))</f>
        <v>0</v>
      </c>
      <c r="U969" s="62">
        <f>$I969+$J969+$K969+$M969+$N969+$O969+$P969+$Q969+$R969+IF(ISBLANK($E969),0,$F969*(1-VLOOKUP($E969,'INFO_Materials recyclability'!$I$6:$M$14,2,0)))</f>
        <v>0</v>
      </c>
      <c r="V969" s="62">
        <f>$G969+$H969+$K969+IF(ISBLANK($E969),0,$F969*VLOOKUP($E969,'INFO_Materials recyclability'!$I$6:$M$14,3,0))</f>
        <v>0</v>
      </c>
      <c r="W969" s="62">
        <f>$I969+$J969+$L969+$M969+$N969+$O969+$P969+$Q969+$R969+IF(ISBLANK($E969),0,$F969*(1-VLOOKUP($E969,'INFO_Materials recyclability'!$I$6:$M$14,3,0)))</f>
        <v>0</v>
      </c>
      <c r="X969" s="62">
        <f>$G969+$H969+$I969+IF(ISBLANK($E969),0,$F969*VLOOKUP($E969,'INFO_Materials recyclability'!$I$6:$M$14,4,0))</f>
        <v>0</v>
      </c>
      <c r="Y969" s="62">
        <f>$J969+$K969+$L969+$M969+$N969+$O969+$P969+$Q969+$R969+IF(ISBLANK($E969),0,$F969*(1-VLOOKUP($E969,'INFO_Materials recyclability'!$I$6:$M$14,4,0)))</f>
        <v>0</v>
      </c>
      <c r="Z969" s="62">
        <f>$G969+$H969+$I969+$J969+IF(ISBLANK($E969),0,$F969*VLOOKUP($E969,'INFO_Materials recyclability'!$I$6:$M$14,5,0))</f>
        <v>0</v>
      </c>
      <c r="AA969" s="62">
        <f>$K969+$L969+$M969+$N969+$O969+$P969+$Q969+$R969+IF(ISBLANK($E969),0,$F969*(1-VLOOKUP($E969,'INFO_Materials recyclability'!$I$6:$M$14,5,0)))</f>
        <v>0</v>
      </c>
    </row>
    <row r="970" spans="2:27" x14ac:dyDescent="0.35">
      <c r="B970" s="5"/>
      <c r="C970" s="5"/>
      <c r="D970" s="26"/>
      <c r="E970" s="51"/>
      <c r="F970" s="53"/>
      <c r="G970" s="49"/>
      <c r="H970" s="49"/>
      <c r="I970" s="49"/>
      <c r="J970" s="49"/>
      <c r="K970" s="49"/>
      <c r="L970" s="49"/>
      <c r="M970" s="49"/>
      <c r="N970" s="49"/>
      <c r="O970" s="49"/>
      <c r="P970" s="56"/>
      <c r="Q970" s="70"/>
      <c r="R970" s="61"/>
      <c r="T970" s="62">
        <f>$G970+$H970+$L970+IF(ISBLANK($E970),0,$F970*VLOOKUP($E970,'INFO_Materials recyclability'!$I$6:$M$14,2,0))</f>
        <v>0</v>
      </c>
      <c r="U970" s="62">
        <f>$I970+$J970+$K970+$M970+$N970+$O970+$P970+$Q970+$R970+IF(ISBLANK($E970),0,$F970*(1-VLOOKUP($E970,'INFO_Materials recyclability'!$I$6:$M$14,2,0)))</f>
        <v>0</v>
      </c>
      <c r="V970" s="62">
        <f>$G970+$H970+$K970+IF(ISBLANK($E970),0,$F970*VLOOKUP($E970,'INFO_Materials recyclability'!$I$6:$M$14,3,0))</f>
        <v>0</v>
      </c>
      <c r="W970" s="62">
        <f>$I970+$J970+$L970+$M970+$N970+$O970+$P970+$Q970+$R970+IF(ISBLANK($E970),0,$F970*(1-VLOOKUP($E970,'INFO_Materials recyclability'!$I$6:$M$14,3,0)))</f>
        <v>0</v>
      </c>
      <c r="X970" s="62">
        <f>$G970+$H970+$I970+IF(ISBLANK($E970),0,$F970*VLOOKUP($E970,'INFO_Materials recyclability'!$I$6:$M$14,4,0))</f>
        <v>0</v>
      </c>
      <c r="Y970" s="62">
        <f>$J970+$K970+$L970+$M970+$N970+$O970+$P970+$Q970+$R970+IF(ISBLANK($E970),0,$F970*(1-VLOOKUP($E970,'INFO_Materials recyclability'!$I$6:$M$14,4,0)))</f>
        <v>0</v>
      </c>
      <c r="Z970" s="62">
        <f>$G970+$H970+$I970+$J970+IF(ISBLANK($E970),0,$F970*VLOOKUP($E970,'INFO_Materials recyclability'!$I$6:$M$14,5,0))</f>
        <v>0</v>
      </c>
      <c r="AA970" s="62">
        <f>$K970+$L970+$M970+$N970+$O970+$P970+$Q970+$R970+IF(ISBLANK($E970),0,$F970*(1-VLOOKUP($E970,'INFO_Materials recyclability'!$I$6:$M$14,5,0)))</f>
        <v>0</v>
      </c>
    </row>
    <row r="971" spans="2:27" x14ac:dyDescent="0.35">
      <c r="B971" s="5"/>
      <c r="C971" s="5"/>
      <c r="D971" s="26"/>
      <c r="E971" s="51"/>
      <c r="F971" s="53"/>
      <c r="G971" s="49"/>
      <c r="H971" s="49"/>
      <c r="I971" s="49"/>
      <c r="J971" s="49"/>
      <c r="K971" s="49"/>
      <c r="L971" s="49"/>
      <c r="M971" s="49"/>
      <c r="N971" s="49"/>
      <c r="O971" s="49"/>
      <c r="P971" s="56"/>
      <c r="Q971" s="70"/>
      <c r="R971" s="61"/>
      <c r="T971" s="62">
        <f>$G971+$H971+$L971+IF(ISBLANK($E971),0,$F971*VLOOKUP($E971,'INFO_Materials recyclability'!$I$6:$M$14,2,0))</f>
        <v>0</v>
      </c>
      <c r="U971" s="62">
        <f>$I971+$J971+$K971+$M971+$N971+$O971+$P971+$Q971+$R971+IF(ISBLANK($E971),0,$F971*(1-VLOOKUP($E971,'INFO_Materials recyclability'!$I$6:$M$14,2,0)))</f>
        <v>0</v>
      </c>
      <c r="V971" s="62">
        <f>$G971+$H971+$K971+IF(ISBLANK($E971),0,$F971*VLOOKUP($E971,'INFO_Materials recyclability'!$I$6:$M$14,3,0))</f>
        <v>0</v>
      </c>
      <c r="W971" s="62">
        <f>$I971+$J971+$L971+$M971+$N971+$O971+$P971+$Q971+$R971+IF(ISBLANK($E971),0,$F971*(1-VLOOKUP($E971,'INFO_Materials recyclability'!$I$6:$M$14,3,0)))</f>
        <v>0</v>
      </c>
      <c r="X971" s="62">
        <f>$G971+$H971+$I971+IF(ISBLANK($E971),0,$F971*VLOOKUP($E971,'INFO_Materials recyclability'!$I$6:$M$14,4,0))</f>
        <v>0</v>
      </c>
      <c r="Y971" s="62">
        <f>$J971+$K971+$L971+$M971+$N971+$O971+$P971+$Q971+$R971+IF(ISBLANK($E971),0,$F971*(1-VLOOKUP($E971,'INFO_Materials recyclability'!$I$6:$M$14,4,0)))</f>
        <v>0</v>
      </c>
      <c r="Z971" s="62">
        <f>$G971+$H971+$I971+$J971+IF(ISBLANK($E971),0,$F971*VLOOKUP($E971,'INFO_Materials recyclability'!$I$6:$M$14,5,0))</f>
        <v>0</v>
      </c>
      <c r="AA971" s="62">
        <f>$K971+$L971+$M971+$N971+$O971+$P971+$Q971+$R971+IF(ISBLANK($E971),0,$F971*(1-VLOOKUP($E971,'INFO_Materials recyclability'!$I$6:$M$14,5,0)))</f>
        <v>0</v>
      </c>
    </row>
    <row r="972" spans="2:27" x14ac:dyDescent="0.35">
      <c r="B972" s="5"/>
      <c r="C972" s="5"/>
      <c r="D972" s="26"/>
      <c r="E972" s="51"/>
      <c r="F972" s="53"/>
      <c r="G972" s="49"/>
      <c r="H972" s="49"/>
      <c r="I972" s="49"/>
      <c r="J972" s="49"/>
      <c r="K972" s="49"/>
      <c r="L972" s="49"/>
      <c r="M972" s="49"/>
      <c r="N972" s="49"/>
      <c r="O972" s="49"/>
      <c r="P972" s="56"/>
      <c r="Q972" s="70"/>
      <c r="R972" s="61"/>
      <c r="T972" s="62">
        <f>$G972+$H972+$L972+IF(ISBLANK($E972),0,$F972*VLOOKUP($E972,'INFO_Materials recyclability'!$I$6:$M$14,2,0))</f>
        <v>0</v>
      </c>
      <c r="U972" s="62">
        <f>$I972+$J972+$K972+$M972+$N972+$O972+$P972+$Q972+$R972+IF(ISBLANK($E972),0,$F972*(1-VLOOKUP($E972,'INFO_Materials recyclability'!$I$6:$M$14,2,0)))</f>
        <v>0</v>
      </c>
      <c r="V972" s="62">
        <f>$G972+$H972+$K972+IF(ISBLANK($E972),0,$F972*VLOOKUP($E972,'INFO_Materials recyclability'!$I$6:$M$14,3,0))</f>
        <v>0</v>
      </c>
      <c r="W972" s="62">
        <f>$I972+$J972+$L972+$M972+$N972+$O972+$P972+$Q972+$R972+IF(ISBLANK($E972),0,$F972*(1-VLOOKUP($E972,'INFO_Materials recyclability'!$I$6:$M$14,3,0)))</f>
        <v>0</v>
      </c>
      <c r="X972" s="62">
        <f>$G972+$H972+$I972+IF(ISBLANK($E972),0,$F972*VLOOKUP($E972,'INFO_Materials recyclability'!$I$6:$M$14,4,0))</f>
        <v>0</v>
      </c>
      <c r="Y972" s="62">
        <f>$J972+$K972+$L972+$M972+$N972+$O972+$P972+$Q972+$R972+IF(ISBLANK($E972),0,$F972*(1-VLOOKUP($E972,'INFO_Materials recyclability'!$I$6:$M$14,4,0)))</f>
        <v>0</v>
      </c>
      <c r="Z972" s="62">
        <f>$G972+$H972+$I972+$J972+IF(ISBLANK($E972),0,$F972*VLOOKUP($E972,'INFO_Materials recyclability'!$I$6:$M$14,5,0))</f>
        <v>0</v>
      </c>
      <c r="AA972" s="62">
        <f>$K972+$L972+$M972+$N972+$O972+$P972+$Q972+$R972+IF(ISBLANK($E972),0,$F972*(1-VLOOKUP($E972,'INFO_Materials recyclability'!$I$6:$M$14,5,0)))</f>
        <v>0</v>
      </c>
    </row>
    <row r="973" spans="2:27" x14ac:dyDescent="0.35">
      <c r="B973" s="5"/>
      <c r="C973" s="5"/>
      <c r="D973" s="26"/>
      <c r="E973" s="51"/>
      <c r="F973" s="53"/>
      <c r="G973" s="49"/>
      <c r="H973" s="49"/>
      <c r="I973" s="49"/>
      <c r="J973" s="49"/>
      <c r="K973" s="49"/>
      <c r="L973" s="49"/>
      <c r="M973" s="49"/>
      <c r="N973" s="49"/>
      <c r="O973" s="49"/>
      <c r="P973" s="56"/>
      <c r="Q973" s="70"/>
      <c r="R973" s="61"/>
      <c r="T973" s="62">
        <f>$G973+$H973+$L973+IF(ISBLANK($E973),0,$F973*VLOOKUP($E973,'INFO_Materials recyclability'!$I$6:$M$14,2,0))</f>
        <v>0</v>
      </c>
      <c r="U973" s="62">
        <f>$I973+$J973+$K973+$M973+$N973+$O973+$P973+$Q973+$R973+IF(ISBLANK($E973),0,$F973*(1-VLOOKUP($E973,'INFO_Materials recyclability'!$I$6:$M$14,2,0)))</f>
        <v>0</v>
      </c>
      <c r="V973" s="62">
        <f>$G973+$H973+$K973+IF(ISBLANK($E973),0,$F973*VLOOKUP($E973,'INFO_Materials recyclability'!$I$6:$M$14,3,0))</f>
        <v>0</v>
      </c>
      <c r="W973" s="62">
        <f>$I973+$J973+$L973+$M973+$N973+$O973+$P973+$Q973+$R973+IF(ISBLANK($E973),0,$F973*(1-VLOOKUP($E973,'INFO_Materials recyclability'!$I$6:$M$14,3,0)))</f>
        <v>0</v>
      </c>
      <c r="X973" s="62">
        <f>$G973+$H973+$I973+IF(ISBLANK($E973),0,$F973*VLOOKUP($E973,'INFO_Materials recyclability'!$I$6:$M$14,4,0))</f>
        <v>0</v>
      </c>
      <c r="Y973" s="62">
        <f>$J973+$K973+$L973+$M973+$N973+$O973+$P973+$Q973+$R973+IF(ISBLANK($E973),0,$F973*(1-VLOOKUP($E973,'INFO_Materials recyclability'!$I$6:$M$14,4,0)))</f>
        <v>0</v>
      </c>
      <c r="Z973" s="62">
        <f>$G973+$H973+$I973+$J973+IF(ISBLANK($E973),0,$F973*VLOOKUP($E973,'INFO_Materials recyclability'!$I$6:$M$14,5,0))</f>
        <v>0</v>
      </c>
      <c r="AA973" s="62">
        <f>$K973+$L973+$M973+$N973+$O973+$P973+$Q973+$R973+IF(ISBLANK($E973),0,$F973*(1-VLOOKUP($E973,'INFO_Materials recyclability'!$I$6:$M$14,5,0)))</f>
        <v>0</v>
      </c>
    </row>
    <row r="974" spans="2:27" x14ac:dyDescent="0.35">
      <c r="B974" s="5"/>
      <c r="C974" s="5"/>
      <c r="D974" s="26"/>
      <c r="E974" s="51"/>
      <c r="F974" s="53"/>
      <c r="G974" s="49"/>
      <c r="H974" s="49"/>
      <c r="I974" s="49"/>
      <c r="J974" s="49"/>
      <c r="K974" s="49"/>
      <c r="L974" s="49"/>
      <c r="M974" s="49"/>
      <c r="N974" s="49"/>
      <c r="O974" s="49"/>
      <c r="P974" s="56"/>
      <c r="Q974" s="70"/>
      <c r="R974" s="61"/>
      <c r="T974" s="62">
        <f>$G974+$H974+$L974+IF(ISBLANK($E974),0,$F974*VLOOKUP($E974,'INFO_Materials recyclability'!$I$6:$M$14,2,0))</f>
        <v>0</v>
      </c>
      <c r="U974" s="62">
        <f>$I974+$J974+$K974+$M974+$N974+$O974+$P974+$Q974+$R974+IF(ISBLANK($E974),0,$F974*(1-VLOOKUP($E974,'INFO_Materials recyclability'!$I$6:$M$14,2,0)))</f>
        <v>0</v>
      </c>
      <c r="V974" s="62">
        <f>$G974+$H974+$K974+IF(ISBLANK($E974),0,$F974*VLOOKUP($E974,'INFO_Materials recyclability'!$I$6:$M$14,3,0))</f>
        <v>0</v>
      </c>
      <c r="W974" s="62">
        <f>$I974+$J974+$L974+$M974+$N974+$O974+$P974+$Q974+$R974+IF(ISBLANK($E974),0,$F974*(1-VLOOKUP($E974,'INFO_Materials recyclability'!$I$6:$M$14,3,0)))</f>
        <v>0</v>
      </c>
      <c r="X974" s="62">
        <f>$G974+$H974+$I974+IF(ISBLANK($E974),0,$F974*VLOOKUP($E974,'INFO_Materials recyclability'!$I$6:$M$14,4,0))</f>
        <v>0</v>
      </c>
      <c r="Y974" s="62">
        <f>$J974+$K974+$L974+$M974+$N974+$O974+$P974+$Q974+$R974+IF(ISBLANK($E974),0,$F974*(1-VLOOKUP($E974,'INFO_Materials recyclability'!$I$6:$M$14,4,0)))</f>
        <v>0</v>
      </c>
      <c r="Z974" s="62">
        <f>$G974+$H974+$I974+$J974+IF(ISBLANK($E974),0,$F974*VLOOKUP($E974,'INFO_Materials recyclability'!$I$6:$M$14,5,0))</f>
        <v>0</v>
      </c>
      <c r="AA974" s="62">
        <f>$K974+$L974+$M974+$N974+$O974+$P974+$Q974+$R974+IF(ISBLANK($E974),0,$F974*(1-VLOOKUP($E974,'INFO_Materials recyclability'!$I$6:$M$14,5,0)))</f>
        <v>0</v>
      </c>
    </row>
    <row r="975" spans="2:27" x14ac:dyDescent="0.35">
      <c r="B975" s="5"/>
      <c r="C975" s="5"/>
      <c r="D975" s="26"/>
      <c r="E975" s="51"/>
      <c r="F975" s="53"/>
      <c r="G975" s="49"/>
      <c r="H975" s="49"/>
      <c r="I975" s="49"/>
      <c r="J975" s="49"/>
      <c r="K975" s="49"/>
      <c r="L975" s="49"/>
      <c r="M975" s="49"/>
      <c r="N975" s="49"/>
      <c r="O975" s="49"/>
      <c r="P975" s="56"/>
      <c r="Q975" s="70"/>
      <c r="R975" s="61"/>
      <c r="T975" s="62">
        <f>$G975+$H975+$L975+IF(ISBLANK($E975),0,$F975*VLOOKUP($E975,'INFO_Materials recyclability'!$I$6:$M$14,2,0))</f>
        <v>0</v>
      </c>
      <c r="U975" s="62">
        <f>$I975+$J975+$K975+$M975+$N975+$O975+$P975+$Q975+$R975+IF(ISBLANK($E975),0,$F975*(1-VLOOKUP($E975,'INFO_Materials recyclability'!$I$6:$M$14,2,0)))</f>
        <v>0</v>
      </c>
      <c r="V975" s="62">
        <f>$G975+$H975+$K975+IF(ISBLANK($E975),0,$F975*VLOOKUP($E975,'INFO_Materials recyclability'!$I$6:$M$14,3,0))</f>
        <v>0</v>
      </c>
      <c r="W975" s="62">
        <f>$I975+$J975+$L975+$M975+$N975+$O975+$P975+$Q975+$R975+IF(ISBLANK($E975),0,$F975*(1-VLOOKUP($E975,'INFO_Materials recyclability'!$I$6:$M$14,3,0)))</f>
        <v>0</v>
      </c>
      <c r="X975" s="62">
        <f>$G975+$H975+$I975+IF(ISBLANK($E975),0,$F975*VLOOKUP($E975,'INFO_Materials recyclability'!$I$6:$M$14,4,0))</f>
        <v>0</v>
      </c>
      <c r="Y975" s="62">
        <f>$J975+$K975+$L975+$M975+$N975+$O975+$P975+$Q975+$R975+IF(ISBLANK($E975),0,$F975*(1-VLOOKUP($E975,'INFO_Materials recyclability'!$I$6:$M$14,4,0)))</f>
        <v>0</v>
      </c>
      <c r="Z975" s="62">
        <f>$G975+$H975+$I975+$J975+IF(ISBLANK($E975),0,$F975*VLOOKUP($E975,'INFO_Materials recyclability'!$I$6:$M$14,5,0))</f>
        <v>0</v>
      </c>
      <c r="AA975" s="62">
        <f>$K975+$L975+$M975+$N975+$O975+$P975+$Q975+$R975+IF(ISBLANK($E975),0,$F975*(1-VLOOKUP($E975,'INFO_Materials recyclability'!$I$6:$M$14,5,0)))</f>
        <v>0</v>
      </c>
    </row>
    <row r="976" spans="2:27" x14ac:dyDescent="0.35">
      <c r="B976" s="5"/>
      <c r="C976" s="5"/>
      <c r="D976" s="26"/>
      <c r="E976" s="51"/>
      <c r="F976" s="53"/>
      <c r="G976" s="49"/>
      <c r="H976" s="49"/>
      <c r="I976" s="49"/>
      <c r="J976" s="49"/>
      <c r="K976" s="49"/>
      <c r="L976" s="49"/>
      <c r="M976" s="49"/>
      <c r="N976" s="49"/>
      <c r="O976" s="49"/>
      <c r="P976" s="56"/>
      <c r="Q976" s="70"/>
      <c r="R976" s="61"/>
      <c r="T976" s="62">
        <f>$G976+$H976+$L976+IF(ISBLANK($E976),0,$F976*VLOOKUP($E976,'INFO_Materials recyclability'!$I$6:$M$14,2,0))</f>
        <v>0</v>
      </c>
      <c r="U976" s="62">
        <f>$I976+$J976+$K976+$M976+$N976+$O976+$P976+$Q976+$R976+IF(ISBLANK($E976),0,$F976*(1-VLOOKUP($E976,'INFO_Materials recyclability'!$I$6:$M$14,2,0)))</f>
        <v>0</v>
      </c>
      <c r="V976" s="62">
        <f>$G976+$H976+$K976+IF(ISBLANK($E976),0,$F976*VLOOKUP($E976,'INFO_Materials recyclability'!$I$6:$M$14,3,0))</f>
        <v>0</v>
      </c>
      <c r="W976" s="62">
        <f>$I976+$J976+$L976+$M976+$N976+$O976+$P976+$Q976+$R976+IF(ISBLANK($E976),0,$F976*(1-VLOOKUP($E976,'INFO_Materials recyclability'!$I$6:$M$14,3,0)))</f>
        <v>0</v>
      </c>
      <c r="X976" s="62">
        <f>$G976+$H976+$I976+IF(ISBLANK($E976),0,$F976*VLOOKUP($E976,'INFO_Materials recyclability'!$I$6:$M$14,4,0))</f>
        <v>0</v>
      </c>
      <c r="Y976" s="62">
        <f>$J976+$K976+$L976+$M976+$N976+$O976+$P976+$Q976+$R976+IF(ISBLANK($E976),0,$F976*(1-VLOOKUP($E976,'INFO_Materials recyclability'!$I$6:$M$14,4,0)))</f>
        <v>0</v>
      </c>
      <c r="Z976" s="62">
        <f>$G976+$H976+$I976+$J976+IF(ISBLANK($E976),0,$F976*VLOOKUP($E976,'INFO_Materials recyclability'!$I$6:$M$14,5,0))</f>
        <v>0</v>
      </c>
      <c r="AA976" s="62">
        <f>$K976+$L976+$M976+$N976+$O976+$P976+$Q976+$R976+IF(ISBLANK($E976),0,$F976*(1-VLOOKUP($E976,'INFO_Materials recyclability'!$I$6:$M$14,5,0)))</f>
        <v>0</v>
      </c>
    </row>
    <row r="977" spans="2:27" x14ac:dyDescent="0.35">
      <c r="B977" s="5"/>
      <c r="C977" s="5"/>
      <c r="D977" s="26"/>
      <c r="E977" s="51"/>
      <c r="F977" s="53"/>
      <c r="G977" s="49"/>
      <c r="H977" s="49"/>
      <c r="I977" s="49"/>
      <c r="J977" s="49"/>
      <c r="K977" s="49"/>
      <c r="L977" s="49"/>
      <c r="M977" s="49"/>
      <c r="N977" s="49"/>
      <c r="O977" s="49"/>
      <c r="P977" s="56"/>
      <c r="Q977" s="70"/>
      <c r="R977" s="61"/>
      <c r="T977" s="62">
        <f>$G977+$H977+$L977+IF(ISBLANK($E977),0,$F977*VLOOKUP($E977,'INFO_Materials recyclability'!$I$6:$M$14,2,0))</f>
        <v>0</v>
      </c>
      <c r="U977" s="62">
        <f>$I977+$J977+$K977+$M977+$N977+$O977+$P977+$Q977+$R977+IF(ISBLANK($E977),0,$F977*(1-VLOOKUP($E977,'INFO_Materials recyclability'!$I$6:$M$14,2,0)))</f>
        <v>0</v>
      </c>
      <c r="V977" s="62">
        <f>$G977+$H977+$K977+IF(ISBLANK($E977),0,$F977*VLOOKUP($E977,'INFO_Materials recyclability'!$I$6:$M$14,3,0))</f>
        <v>0</v>
      </c>
      <c r="W977" s="62">
        <f>$I977+$J977+$L977+$M977+$N977+$O977+$P977+$Q977+$R977+IF(ISBLANK($E977),0,$F977*(1-VLOOKUP($E977,'INFO_Materials recyclability'!$I$6:$M$14,3,0)))</f>
        <v>0</v>
      </c>
      <c r="X977" s="62">
        <f>$G977+$H977+$I977+IF(ISBLANK($E977),0,$F977*VLOOKUP($E977,'INFO_Materials recyclability'!$I$6:$M$14,4,0))</f>
        <v>0</v>
      </c>
      <c r="Y977" s="62">
        <f>$J977+$K977+$L977+$M977+$N977+$O977+$P977+$Q977+$R977+IF(ISBLANK($E977),0,$F977*(1-VLOOKUP($E977,'INFO_Materials recyclability'!$I$6:$M$14,4,0)))</f>
        <v>0</v>
      </c>
      <c r="Z977" s="62">
        <f>$G977+$H977+$I977+$J977+IF(ISBLANK($E977),0,$F977*VLOOKUP($E977,'INFO_Materials recyclability'!$I$6:$M$14,5,0))</f>
        <v>0</v>
      </c>
      <c r="AA977" s="62">
        <f>$K977+$L977+$M977+$N977+$O977+$P977+$Q977+$R977+IF(ISBLANK($E977),0,$F977*(1-VLOOKUP($E977,'INFO_Materials recyclability'!$I$6:$M$14,5,0)))</f>
        <v>0</v>
      </c>
    </row>
    <row r="978" spans="2:27" x14ac:dyDescent="0.35">
      <c r="B978" s="5"/>
      <c r="C978" s="5"/>
      <c r="D978" s="26"/>
      <c r="E978" s="51"/>
      <c r="F978" s="53"/>
      <c r="G978" s="49"/>
      <c r="H978" s="49"/>
      <c r="I978" s="49"/>
      <c r="J978" s="49"/>
      <c r="K978" s="49"/>
      <c r="L978" s="49"/>
      <c r="M978" s="49"/>
      <c r="N978" s="49"/>
      <c r="O978" s="49"/>
      <c r="P978" s="56"/>
      <c r="Q978" s="70"/>
      <c r="R978" s="61"/>
      <c r="T978" s="62">
        <f>$G978+$H978+$L978+IF(ISBLANK($E978),0,$F978*VLOOKUP($E978,'INFO_Materials recyclability'!$I$6:$M$14,2,0))</f>
        <v>0</v>
      </c>
      <c r="U978" s="62">
        <f>$I978+$J978+$K978+$M978+$N978+$O978+$P978+$Q978+$R978+IF(ISBLANK($E978),0,$F978*(1-VLOOKUP($E978,'INFO_Materials recyclability'!$I$6:$M$14,2,0)))</f>
        <v>0</v>
      </c>
      <c r="V978" s="62">
        <f>$G978+$H978+$K978+IF(ISBLANK($E978),0,$F978*VLOOKUP($E978,'INFO_Materials recyclability'!$I$6:$M$14,3,0))</f>
        <v>0</v>
      </c>
      <c r="W978" s="62">
        <f>$I978+$J978+$L978+$M978+$N978+$O978+$P978+$Q978+$R978+IF(ISBLANK($E978),0,$F978*(1-VLOOKUP($E978,'INFO_Materials recyclability'!$I$6:$M$14,3,0)))</f>
        <v>0</v>
      </c>
      <c r="X978" s="62">
        <f>$G978+$H978+$I978+IF(ISBLANK($E978),0,$F978*VLOOKUP($E978,'INFO_Materials recyclability'!$I$6:$M$14,4,0))</f>
        <v>0</v>
      </c>
      <c r="Y978" s="62">
        <f>$J978+$K978+$L978+$M978+$N978+$O978+$P978+$Q978+$R978+IF(ISBLANK($E978),0,$F978*(1-VLOOKUP($E978,'INFO_Materials recyclability'!$I$6:$M$14,4,0)))</f>
        <v>0</v>
      </c>
      <c r="Z978" s="62">
        <f>$G978+$H978+$I978+$J978+IF(ISBLANK($E978),0,$F978*VLOOKUP($E978,'INFO_Materials recyclability'!$I$6:$M$14,5,0))</f>
        <v>0</v>
      </c>
      <c r="AA978" s="62">
        <f>$K978+$L978+$M978+$N978+$O978+$P978+$Q978+$R978+IF(ISBLANK($E978),0,$F978*(1-VLOOKUP($E978,'INFO_Materials recyclability'!$I$6:$M$14,5,0)))</f>
        <v>0</v>
      </c>
    </row>
    <row r="979" spans="2:27" x14ac:dyDescent="0.35">
      <c r="B979" s="5"/>
      <c r="C979" s="5"/>
      <c r="D979" s="26"/>
      <c r="E979" s="51"/>
      <c r="F979" s="53"/>
      <c r="G979" s="49"/>
      <c r="H979" s="49"/>
      <c r="I979" s="49"/>
      <c r="J979" s="49"/>
      <c r="K979" s="49"/>
      <c r="L979" s="49"/>
      <c r="M979" s="49"/>
      <c r="N979" s="49"/>
      <c r="O979" s="49"/>
      <c r="P979" s="56"/>
      <c r="Q979" s="70"/>
      <c r="R979" s="61"/>
      <c r="T979" s="62">
        <f>$G979+$H979+$L979+IF(ISBLANK($E979),0,$F979*VLOOKUP($E979,'INFO_Materials recyclability'!$I$6:$M$14,2,0))</f>
        <v>0</v>
      </c>
      <c r="U979" s="62">
        <f>$I979+$J979+$K979+$M979+$N979+$O979+$P979+$Q979+$R979+IF(ISBLANK($E979),0,$F979*(1-VLOOKUP($E979,'INFO_Materials recyclability'!$I$6:$M$14,2,0)))</f>
        <v>0</v>
      </c>
      <c r="V979" s="62">
        <f>$G979+$H979+$K979+IF(ISBLANK($E979),0,$F979*VLOOKUP($E979,'INFO_Materials recyclability'!$I$6:$M$14,3,0))</f>
        <v>0</v>
      </c>
      <c r="W979" s="62">
        <f>$I979+$J979+$L979+$M979+$N979+$O979+$P979+$Q979+$R979+IF(ISBLANK($E979),0,$F979*(1-VLOOKUP($E979,'INFO_Materials recyclability'!$I$6:$M$14,3,0)))</f>
        <v>0</v>
      </c>
      <c r="X979" s="62">
        <f>$G979+$H979+$I979+IF(ISBLANK($E979),0,$F979*VLOOKUP($E979,'INFO_Materials recyclability'!$I$6:$M$14,4,0))</f>
        <v>0</v>
      </c>
      <c r="Y979" s="62">
        <f>$J979+$K979+$L979+$M979+$N979+$O979+$P979+$Q979+$R979+IF(ISBLANK($E979),0,$F979*(1-VLOOKUP($E979,'INFO_Materials recyclability'!$I$6:$M$14,4,0)))</f>
        <v>0</v>
      </c>
      <c r="Z979" s="62">
        <f>$G979+$H979+$I979+$J979+IF(ISBLANK($E979),0,$F979*VLOOKUP($E979,'INFO_Materials recyclability'!$I$6:$M$14,5,0))</f>
        <v>0</v>
      </c>
      <c r="AA979" s="62">
        <f>$K979+$L979+$M979+$N979+$O979+$P979+$Q979+$R979+IF(ISBLANK($E979),0,$F979*(1-VLOOKUP($E979,'INFO_Materials recyclability'!$I$6:$M$14,5,0)))</f>
        <v>0</v>
      </c>
    </row>
    <row r="980" spans="2:27" x14ac:dyDescent="0.35">
      <c r="B980" s="5"/>
      <c r="C980" s="5"/>
      <c r="D980" s="26"/>
      <c r="E980" s="51"/>
      <c r="F980" s="53"/>
      <c r="G980" s="49"/>
      <c r="H980" s="49"/>
      <c r="I980" s="49"/>
      <c r="J980" s="49"/>
      <c r="K980" s="49"/>
      <c r="L980" s="49"/>
      <c r="M980" s="49"/>
      <c r="N980" s="49"/>
      <c r="O980" s="49"/>
      <c r="P980" s="56"/>
      <c r="Q980" s="70"/>
      <c r="R980" s="61"/>
      <c r="T980" s="62">
        <f>$G980+$H980+$L980+IF(ISBLANK($E980),0,$F980*VLOOKUP($E980,'INFO_Materials recyclability'!$I$6:$M$14,2,0))</f>
        <v>0</v>
      </c>
      <c r="U980" s="62">
        <f>$I980+$J980+$K980+$M980+$N980+$O980+$P980+$Q980+$R980+IF(ISBLANK($E980),0,$F980*(1-VLOOKUP($E980,'INFO_Materials recyclability'!$I$6:$M$14,2,0)))</f>
        <v>0</v>
      </c>
      <c r="V980" s="62">
        <f>$G980+$H980+$K980+IF(ISBLANK($E980),0,$F980*VLOOKUP($E980,'INFO_Materials recyclability'!$I$6:$M$14,3,0))</f>
        <v>0</v>
      </c>
      <c r="W980" s="62">
        <f>$I980+$J980+$L980+$M980+$N980+$O980+$P980+$Q980+$R980+IF(ISBLANK($E980),0,$F980*(1-VLOOKUP($E980,'INFO_Materials recyclability'!$I$6:$M$14,3,0)))</f>
        <v>0</v>
      </c>
      <c r="X980" s="62">
        <f>$G980+$H980+$I980+IF(ISBLANK($E980),0,$F980*VLOOKUP($E980,'INFO_Materials recyclability'!$I$6:$M$14,4,0))</f>
        <v>0</v>
      </c>
      <c r="Y980" s="62">
        <f>$J980+$K980+$L980+$M980+$N980+$O980+$P980+$Q980+$R980+IF(ISBLANK($E980),0,$F980*(1-VLOOKUP($E980,'INFO_Materials recyclability'!$I$6:$M$14,4,0)))</f>
        <v>0</v>
      </c>
      <c r="Z980" s="62">
        <f>$G980+$H980+$I980+$J980+IF(ISBLANK($E980),0,$F980*VLOOKUP($E980,'INFO_Materials recyclability'!$I$6:$M$14,5,0))</f>
        <v>0</v>
      </c>
      <c r="AA980" s="62">
        <f>$K980+$L980+$M980+$N980+$O980+$P980+$Q980+$R980+IF(ISBLANK($E980),0,$F980*(1-VLOOKUP($E980,'INFO_Materials recyclability'!$I$6:$M$14,5,0)))</f>
        <v>0</v>
      </c>
    </row>
    <row r="981" spans="2:27" x14ac:dyDescent="0.35">
      <c r="B981" s="5"/>
      <c r="C981" s="5"/>
      <c r="D981" s="26"/>
      <c r="E981" s="51"/>
      <c r="F981" s="53"/>
      <c r="G981" s="49"/>
      <c r="H981" s="49"/>
      <c r="I981" s="49"/>
      <c r="J981" s="49"/>
      <c r="K981" s="49"/>
      <c r="L981" s="49"/>
      <c r="M981" s="49"/>
      <c r="N981" s="49"/>
      <c r="O981" s="49"/>
      <c r="P981" s="56"/>
      <c r="Q981" s="70"/>
      <c r="R981" s="61"/>
      <c r="T981" s="62">
        <f>$G981+$H981+$L981+IF(ISBLANK($E981),0,$F981*VLOOKUP($E981,'INFO_Materials recyclability'!$I$6:$M$14,2,0))</f>
        <v>0</v>
      </c>
      <c r="U981" s="62">
        <f>$I981+$J981+$K981+$M981+$N981+$O981+$P981+$Q981+$R981+IF(ISBLANK($E981),0,$F981*(1-VLOOKUP($E981,'INFO_Materials recyclability'!$I$6:$M$14,2,0)))</f>
        <v>0</v>
      </c>
      <c r="V981" s="62">
        <f>$G981+$H981+$K981+IF(ISBLANK($E981),0,$F981*VLOOKUP($E981,'INFO_Materials recyclability'!$I$6:$M$14,3,0))</f>
        <v>0</v>
      </c>
      <c r="W981" s="62">
        <f>$I981+$J981+$L981+$M981+$N981+$O981+$P981+$Q981+$R981+IF(ISBLANK($E981),0,$F981*(1-VLOOKUP($E981,'INFO_Materials recyclability'!$I$6:$M$14,3,0)))</f>
        <v>0</v>
      </c>
      <c r="X981" s="62">
        <f>$G981+$H981+$I981+IF(ISBLANK($E981),0,$F981*VLOOKUP($E981,'INFO_Materials recyclability'!$I$6:$M$14,4,0))</f>
        <v>0</v>
      </c>
      <c r="Y981" s="62">
        <f>$J981+$K981+$L981+$M981+$N981+$O981+$P981+$Q981+$R981+IF(ISBLANK($E981),0,$F981*(1-VLOOKUP($E981,'INFO_Materials recyclability'!$I$6:$M$14,4,0)))</f>
        <v>0</v>
      </c>
      <c r="Z981" s="62">
        <f>$G981+$H981+$I981+$J981+IF(ISBLANK($E981),0,$F981*VLOOKUP($E981,'INFO_Materials recyclability'!$I$6:$M$14,5,0))</f>
        <v>0</v>
      </c>
      <c r="AA981" s="62">
        <f>$K981+$L981+$M981+$N981+$O981+$P981+$Q981+$R981+IF(ISBLANK($E981),0,$F981*(1-VLOOKUP($E981,'INFO_Materials recyclability'!$I$6:$M$14,5,0)))</f>
        <v>0</v>
      </c>
    </row>
    <row r="982" spans="2:27" x14ac:dyDescent="0.35">
      <c r="B982" s="5"/>
      <c r="C982" s="5"/>
      <c r="D982" s="26"/>
      <c r="E982" s="51"/>
      <c r="F982" s="53"/>
      <c r="G982" s="49"/>
      <c r="H982" s="49"/>
      <c r="I982" s="49"/>
      <c r="J982" s="49"/>
      <c r="K982" s="49"/>
      <c r="L982" s="49"/>
      <c r="M982" s="49"/>
      <c r="N982" s="49"/>
      <c r="O982" s="49"/>
      <c r="P982" s="56"/>
      <c r="Q982" s="70"/>
      <c r="R982" s="61"/>
      <c r="T982" s="62">
        <f>$G982+$H982+$L982+IF(ISBLANK($E982),0,$F982*VLOOKUP($E982,'INFO_Materials recyclability'!$I$6:$M$14,2,0))</f>
        <v>0</v>
      </c>
      <c r="U982" s="62">
        <f>$I982+$J982+$K982+$M982+$N982+$O982+$P982+$Q982+$R982+IF(ISBLANK($E982),0,$F982*(1-VLOOKUP($E982,'INFO_Materials recyclability'!$I$6:$M$14,2,0)))</f>
        <v>0</v>
      </c>
      <c r="V982" s="62">
        <f>$G982+$H982+$K982+IF(ISBLANK($E982),0,$F982*VLOOKUP($E982,'INFO_Materials recyclability'!$I$6:$M$14,3,0))</f>
        <v>0</v>
      </c>
      <c r="W982" s="62">
        <f>$I982+$J982+$L982+$M982+$N982+$O982+$P982+$Q982+$R982+IF(ISBLANK($E982),0,$F982*(1-VLOOKUP($E982,'INFO_Materials recyclability'!$I$6:$M$14,3,0)))</f>
        <v>0</v>
      </c>
      <c r="X982" s="62">
        <f>$G982+$H982+$I982+IF(ISBLANK($E982),0,$F982*VLOOKUP($E982,'INFO_Materials recyclability'!$I$6:$M$14,4,0))</f>
        <v>0</v>
      </c>
      <c r="Y982" s="62">
        <f>$J982+$K982+$L982+$M982+$N982+$O982+$P982+$Q982+$R982+IF(ISBLANK($E982),0,$F982*(1-VLOOKUP($E982,'INFO_Materials recyclability'!$I$6:$M$14,4,0)))</f>
        <v>0</v>
      </c>
      <c r="Z982" s="62">
        <f>$G982+$H982+$I982+$J982+IF(ISBLANK($E982),0,$F982*VLOOKUP($E982,'INFO_Materials recyclability'!$I$6:$M$14,5,0))</f>
        <v>0</v>
      </c>
      <c r="AA982" s="62">
        <f>$K982+$L982+$M982+$N982+$O982+$P982+$Q982+$R982+IF(ISBLANK($E982),0,$F982*(1-VLOOKUP($E982,'INFO_Materials recyclability'!$I$6:$M$14,5,0)))</f>
        <v>0</v>
      </c>
    </row>
    <row r="983" spans="2:27" x14ac:dyDescent="0.35">
      <c r="B983" s="5"/>
      <c r="C983" s="5"/>
      <c r="D983" s="26"/>
      <c r="E983" s="51"/>
      <c r="F983" s="53"/>
      <c r="G983" s="49"/>
      <c r="H983" s="49"/>
      <c r="I983" s="49"/>
      <c r="J983" s="49"/>
      <c r="K983" s="49"/>
      <c r="L983" s="49"/>
      <c r="M983" s="49"/>
      <c r="N983" s="49"/>
      <c r="O983" s="49"/>
      <c r="P983" s="56"/>
      <c r="Q983" s="70"/>
      <c r="R983" s="61"/>
      <c r="T983" s="62">
        <f>$G983+$H983+$L983+IF(ISBLANK($E983),0,$F983*VLOOKUP($E983,'INFO_Materials recyclability'!$I$6:$M$14,2,0))</f>
        <v>0</v>
      </c>
      <c r="U983" s="62">
        <f>$I983+$J983+$K983+$M983+$N983+$O983+$P983+$Q983+$R983+IF(ISBLANK($E983),0,$F983*(1-VLOOKUP($E983,'INFO_Materials recyclability'!$I$6:$M$14,2,0)))</f>
        <v>0</v>
      </c>
      <c r="V983" s="62">
        <f>$G983+$H983+$K983+IF(ISBLANK($E983),0,$F983*VLOOKUP($E983,'INFO_Materials recyclability'!$I$6:$M$14,3,0))</f>
        <v>0</v>
      </c>
      <c r="W983" s="62">
        <f>$I983+$J983+$L983+$M983+$N983+$O983+$P983+$Q983+$R983+IF(ISBLANK($E983),0,$F983*(1-VLOOKUP($E983,'INFO_Materials recyclability'!$I$6:$M$14,3,0)))</f>
        <v>0</v>
      </c>
      <c r="X983" s="62">
        <f>$G983+$H983+$I983+IF(ISBLANK($E983),0,$F983*VLOOKUP($E983,'INFO_Materials recyclability'!$I$6:$M$14,4,0))</f>
        <v>0</v>
      </c>
      <c r="Y983" s="62">
        <f>$J983+$K983+$L983+$M983+$N983+$O983+$P983+$Q983+$R983+IF(ISBLANK($E983),0,$F983*(1-VLOOKUP($E983,'INFO_Materials recyclability'!$I$6:$M$14,4,0)))</f>
        <v>0</v>
      </c>
      <c r="Z983" s="62">
        <f>$G983+$H983+$I983+$J983+IF(ISBLANK($E983),0,$F983*VLOOKUP($E983,'INFO_Materials recyclability'!$I$6:$M$14,5,0))</f>
        <v>0</v>
      </c>
      <c r="AA983" s="62">
        <f>$K983+$L983+$M983+$N983+$O983+$P983+$Q983+$R983+IF(ISBLANK($E983),0,$F983*(1-VLOOKUP($E983,'INFO_Materials recyclability'!$I$6:$M$14,5,0)))</f>
        <v>0</v>
      </c>
    </row>
    <row r="984" spans="2:27" x14ac:dyDescent="0.35">
      <c r="B984" s="5"/>
      <c r="C984" s="5"/>
      <c r="D984" s="26"/>
      <c r="E984" s="51"/>
      <c r="F984" s="53"/>
      <c r="G984" s="49"/>
      <c r="H984" s="49"/>
      <c r="I984" s="49"/>
      <c r="J984" s="49"/>
      <c r="K984" s="49"/>
      <c r="L984" s="49"/>
      <c r="M984" s="49"/>
      <c r="N984" s="49"/>
      <c r="O984" s="49"/>
      <c r="P984" s="56"/>
      <c r="Q984" s="70"/>
      <c r="R984" s="61"/>
      <c r="T984" s="62">
        <f>$G984+$H984+$L984+IF(ISBLANK($E984),0,$F984*VLOOKUP($E984,'INFO_Materials recyclability'!$I$6:$M$14,2,0))</f>
        <v>0</v>
      </c>
      <c r="U984" s="62">
        <f>$I984+$J984+$K984+$M984+$N984+$O984+$P984+$Q984+$R984+IF(ISBLANK($E984),0,$F984*(1-VLOOKUP($E984,'INFO_Materials recyclability'!$I$6:$M$14,2,0)))</f>
        <v>0</v>
      </c>
      <c r="V984" s="62">
        <f>$G984+$H984+$K984+IF(ISBLANK($E984),0,$F984*VLOOKUP($E984,'INFO_Materials recyclability'!$I$6:$M$14,3,0))</f>
        <v>0</v>
      </c>
      <c r="W984" s="62">
        <f>$I984+$J984+$L984+$M984+$N984+$O984+$P984+$Q984+$R984+IF(ISBLANK($E984),0,$F984*(1-VLOOKUP($E984,'INFO_Materials recyclability'!$I$6:$M$14,3,0)))</f>
        <v>0</v>
      </c>
      <c r="X984" s="62">
        <f>$G984+$H984+$I984+IF(ISBLANK($E984),0,$F984*VLOOKUP($E984,'INFO_Materials recyclability'!$I$6:$M$14,4,0))</f>
        <v>0</v>
      </c>
      <c r="Y984" s="62">
        <f>$J984+$K984+$L984+$M984+$N984+$O984+$P984+$Q984+$R984+IF(ISBLANK($E984),0,$F984*(1-VLOOKUP($E984,'INFO_Materials recyclability'!$I$6:$M$14,4,0)))</f>
        <v>0</v>
      </c>
      <c r="Z984" s="62">
        <f>$G984+$H984+$I984+$J984+IF(ISBLANK($E984),0,$F984*VLOOKUP($E984,'INFO_Materials recyclability'!$I$6:$M$14,5,0))</f>
        <v>0</v>
      </c>
      <c r="AA984" s="62">
        <f>$K984+$L984+$M984+$N984+$O984+$P984+$Q984+$R984+IF(ISBLANK($E984),0,$F984*(1-VLOOKUP($E984,'INFO_Materials recyclability'!$I$6:$M$14,5,0)))</f>
        <v>0</v>
      </c>
    </row>
    <row r="985" spans="2:27" x14ac:dyDescent="0.35">
      <c r="B985" s="5"/>
      <c r="C985" s="5"/>
      <c r="D985" s="26"/>
      <c r="E985" s="51"/>
      <c r="F985" s="53"/>
      <c r="G985" s="49"/>
      <c r="H985" s="49"/>
      <c r="I985" s="49"/>
      <c r="J985" s="49"/>
      <c r="K985" s="49"/>
      <c r="L985" s="49"/>
      <c r="M985" s="49"/>
      <c r="N985" s="49"/>
      <c r="O985" s="49"/>
      <c r="P985" s="56"/>
      <c r="Q985" s="70"/>
      <c r="R985" s="61"/>
      <c r="T985" s="62">
        <f>$G985+$H985+$L985+IF(ISBLANK($E985),0,$F985*VLOOKUP($E985,'INFO_Materials recyclability'!$I$6:$M$14,2,0))</f>
        <v>0</v>
      </c>
      <c r="U985" s="62">
        <f>$I985+$J985+$K985+$M985+$N985+$O985+$P985+$Q985+$R985+IF(ISBLANK($E985),0,$F985*(1-VLOOKUP($E985,'INFO_Materials recyclability'!$I$6:$M$14,2,0)))</f>
        <v>0</v>
      </c>
      <c r="V985" s="62">
        <f>$G985+$H985+$K985+IF(ISBLANK($E985),0,$F985*VLOOKUP($E985,'INFO_Materials recyclability'!$I$6:$M$14,3,0))</f>
        <v>0</v>
      </c>
      <c r="W985" s="62">
        <f>$I985+$J985+$L985+$M985+$N985+$O985+$P985+$Q985+$R985+IF(ISBLANK($E985),0,$F985*(1-VLOOKUP($E985,'INFO_Materials recyclability'!$I$6:$M$14,3,0)))</f>
        <v>0</v>
      </c>
      <c r="X985" s="62">
        <f>$G985+$H985+$I985+IF(ISBLANK($E985),0,$F985*VLOOKUP($E985,'INFO_Materials recyclability'!$I$6:$M$14,4,0))</f>
        <v>0</v>
      </c>
      <c r="Y985" s="62">
        <f>$J985+$K985+$L985+$M985+$N985+$O985+$P985+$Q985+$R985+IF(ISBLANK($E985),0,$F985*(1-VLOOKUP($E985,'INFO_Materials recyclability'!$I$6:$M$14,4,0)))</f>
        <v>0</v>
      </c>
      <c r="Z985" s="62">
        <f>$G985+$H985+$I985+$J985+IF(ISBLANK($E985),0,$F985*VLOOKUP($E985,'INFO_Materials recyclability'!$I$6:$M$14,5,0))</f>
        <v>0</v>
      </c>
      <c r="AA985" s="62">
        <f>$K985+$L985+$M985+$N985+$O985+$P985+$Q985+$R985+IF(ISBLANK($E985),0,$F985*(1-VLOOKUP($E985,'INFO_Materials recyclability'!$I$6:$M$14,5,0)))</f>
        <v>0</v>
      </c>
    </row>
    <row r="986" spans="2:27" x14ac:dyDescent="0.35">
      <c r="B986" s="5"/>
      <c r="C986" s="5"/>
      <c r="D986" s="26"/>
      <c r="E986" s="51"/>
      <c r="F986" s="53"/>
      <c r="G986" s="49"/>
      <c r="H986" s="49"/>
      <c r="I986" s="49"/>
      <c r="J986" s="49"/>
      <c r="K986" s="49"/>
      <c r="L986" s="49"/>
      <c r="M986" s="49"/>
      <c r="N986" s="49"/>
      <c r="O986" s="49"/>
      <c r="P986" s="56"/>
      <c r="Q986" s="70"/>
      <c r="R986" s="61"/>
      <c r="T986" s="62">
        <f>$G986+$H986+$L986+IF(ISBLANK($E986),0,$F986*VLOOKUP($E986,'INFO_Materials recyclability'!$I$6:$M$14,2,0))</f>
        <v>0</v>
      </c>
      <c r="U986" s="62">
        <f>$I986+$J986+$K986+$M986+$N986+$O986+$P986+$Q986+$R986+IF(ISBLANK($E986),0,$F986*(1-VLOOKUP($E986,'INFO_Materials recyclability'!$I$6:$M$14,2,0)))</f>
        <v>0</v>
      </c>
      <c r="V986" s="62">
        <f>$G986+$H986+$K986+IF(ISBLANK($E986),0,$F986*VLOOKUP($E986,'INFO_Materials recyclability'!$I$6:$M$14,3,0))</f>
        <v>0</v>
      </c>
      <c r="W986" s="62">
        <f>$I986+$J986+$L986+$M986+$N986+$O986+$P986+$Q986+$R986+IF(ISBLANK($E986),0,$F986*(1-VLOOKUP($E986,'INFO_Materials recyclability'!$I$6:$M$14,3,0)))</f>
        <v>0</v>
      </c>
      <c r="X986" s="62">
        <f>$G986+$H986+$I986+IF(ISBLANK($E986),0,$F986*VLOOKUP($E986,'INFO_Materials recyclability'!$I$6:$M$14,4,0))</f>
        <v>0</v>
      </c>
      <c r="Y986" s="62">
        <f>$J986+$K986+$L986+$M986+$N986+$O986+$P986+$Q986+$R986+IF(ISBLANK($E986),0,$F986*(1-VLOOKUP($E986,'INFO_Materials recyclability'!$I$6:$M$14,4,0)))</f>
        <v>0</v>
      </c>
      <c r="Z986" s="62">
        <f>$G986+$H986+$I986+$J986+IF(ISBLANK($E986),0,$F986*VLOOKUP($E986,'INFO_Materials recyclability'!$I$6:$M$14,5,0))</f>
        <v>0</v>
      </c>
      <c r="AA986" s="62">
        <f>$K986+$L986+$M986+$N986+$O986+$P986+$Q986+$R986+IF(ISBLANK($E986),0,$F986*(1-VLOOKUP($E986,'INFO_Materials recyclability'!$I$6:$M$14,5,0)))</f>
        <v>0</v>
      </c>
    </row>
    <row r="987" spans="2:27" x14ac:dyDescent="0.35">
      <c r="B987" s="5"/>
      <c r="C987" s="5"/>
      <c r="D987" s="26"/>
      <c r="E987" s="51"/>
      <c r="F987" s="53"/>
      <c r="G987" s="49"/>
      <c r="H987" s="49"/>
      <c r="I987" s="49"/>
      <c r="J987" s="49"/>
      <c r="K987" s="49"/>
      <c r="L987" s="49"/>
      <c r="M987" s="49"/>
      <c r="N987" s="49"/>
      <c r="O987" s="49"/>
      <c r="P987" s="56"/>
      <c r="Q987" s="70"/>
      <c r="R987" s="61"/>
      <c r="T987" s="62">
        <f>$G987+$H987+$L987+IF(ISBLANK($E987),0,$F987*VLOOKUP($E987,'INFO_Materials recyclability'!$I$6:$M$14,2,0))</f>
        <v>0</v>
      </c>
      <c r="U987" s="62">
        <f>$I987+$J987+$K987+$M987+$N987+$O987+$P987+$Q987+$R987+IF(ISBLANK($E987),0,$F987*(1-VLOOKUP($E987,'INFO_Materials recyclability'!$I$6:$M$14,2,0)))</f>
        <v>0</v>
      </c>
      <c r="V987" s="62">
        <f>$G987+$H987+$K987+IF(ISBLANK($E987),0,$F987*VLOOKUP($E987,'INFO_Materials recyclability'!$I$6:$M$14,3,0))</f>
        <v>0</v>
      </c>
      <c r="W987" s="62">
        <f>$I987+$J987+$L987+$M987+$N987+$O987+$P987+$Q987+$R987+IF(ISBLANK($E987),0,$F987*(1-VLOOKUP($E987,'INFO_Materials recyclability'!$I$6:$M$14,3,0)))</f>
        <v>0</v>
      </c>
      <c r="X987" s="62">
        <f>$G987+$H987+$I987+IF(ISBLANK($E987),0,$F987*VLOOKUP($E987,'INFO_Materials recyclability'!$I$6:$M$14,4,0))</f>
        <v>0</v>
      </c>
      <c r="Y987" s="62">
        <f>$J987+$K987+$L987+$M987+$N987+$O987+$P987+$Q987+$R987+IF(ISBLANK($E987),0,$F987*(1-VLOOKUP($E987,'INFO_Materials recyclability'!$I$6:$M$14,4,0)))</f>
        <v>0</v>
      </c>
      <c r="Z987" s="62">
        <f>$G987+$H987+$I987+$J987+IF(ISBLANK($E987),0,$F987*VLOOKUP($E987,'INFO_Materials recyclability'!$I$6:$M$14,5,0))</f>
        <v>0</v>
      </c>
      <c r="AA987" s="62">
        <f>$K987+$L987+$M987+$N987+$O987+$P987+$Q987+$R987+IF(ISBLANK($E987),0,$F987*(1-VLOOKUP($E987,'INFO_Materials recyclability'!$I$6:$M$14,5,0)))</f>
        <v>0</v>
      </c>
    </row>
    <row r="988" spans="2:27" x14ac:dyDescent="0.35">
      <c r="B988" s="5"/>
      <c r="C988" s="5"/>
      <c r="D988" s="26"/>
      <c r="E988" s="51"/>
      <c r="F988" s="53"/>
      <c r="G988" s="49"/>
      <c r="H988" s="49"/>
      <c r="I988" s="49"/>
      <c r="J988" s="49"/>
      <c r="K988" s="49"/>
      <c r="L988" s="49"/>
      <c r="M988" s="49"/>
      <c r="N988" s="49"/>
      <c r="O988" s="49"/>
      <c r="P988" s="56"/>
      <c r="Q988" s="70"/>
      <c r="R988" s="61"/>
      <c r="T988" s="62">
        <f>$G988+$H988+$L988+IF(ISBLANK($E988),0,$F988*VLOOKUP($E988,'INFO_Materials recyclability'!$I$6:$M$14,2,0))</f>
        <v>0</v>
      </c>
      <c r="U988" s="62">
        <f>$I988+$J988+$K988+$M988+$N988+$O988+$P988+$Q988+$R988+IF(ISBLANK($E988),0,$F988*(1-VLOOKUP($E988,'INFO_Materials recyclability'!$I$6:$M$14,2,0)))</f>
        <v>0</v>
      </c>
      <c r="V988" s="62">
        <f>$G988+$H988+$K988+IF(ISBLANK($E988),0,$F988*VLOOKUP($E988,'INFO_Materials recyclability'!$I$6:$M$14,3,0))</f>
        <v>0</v>
      </c>
      <c r="W988" s="62">
        <f>$I988+$J988+$L988+$M988+$N988+$O988+$P988+$Q988+$R988+IF(ISBLANK($E988),0,$F988*(1-VLOOKUP($E988,'INFO_Materials recyclability'!$I$6:$M$14,3,0)))</f>
        <v>0</v>
      </c>
      <c r="X988" s="62">
        <f>$G988+$H988+$I988+IF(ISBLANK($E988),0,$F988*VLOOKUP($E988,'INFO_Materials recyclability'!$I$6:$M$14,4,0))</f>
        <v>0</v>
      </c>
      <c r="Y988" s="62">
        <f>$J988+$K988+$L988+$M988+$N988+$O988+$P988+$Q988+$R988+IF(ISBLANK($E988),0,$F988*(1-VLOOKUP($E988,'INFO_Materials recyclability'!$I$6:$M$14,4,0)))</f>
        <v>0</v>
      </c>
      <c r="Z988" s="62">
        <f>$G988+$H988+$I988+$J988+IF(ISBLANK($E988),0,$F988*VLOOKUP($E988,'INFO_Materials recyclability'!$I$6:$M$14,5,0))</f>
        <v>0</v>
      </c>
      <c r="AA988" s="62">
        <f>$K988+$L988+$M988+$N988+$O988+$P988+$Q988+$R988+IF(ISBLANK($E988),0,$F988*(1-VLOOKUP($E988,'INFO_Materials recyclability'!$I$6:$M$14,5,0)))</f>
        <v>0</v>
      </c>
    </row>
    <row r="989" spans="2:27" x14ac:dyDescent="0.35">
      <c r="B989" s="5"/>
      <c r="C989" s="5"/>
      <c r="D989" s="26"/>
      <c r="E989" s="51"/>
      <c r="F989" s="53"/>
      <c r="G989" s="49"/>
      <c r="H989" s="49"/>
      <c r="I989" s="49"/>
      <c r="J989" s="49"/>
      <c r="K989" s="49"/>
      <c r="L989" s="49"/>
      <c r="M989" s="49"/>
      <c r="N989" s="49"/>
      <c r="O989" s="49"/>
      <c r="P989" s="56"/>
      <c r="Q989" s="70"/>
      <c r="R989" s="61"/>
      <c r="T989" s="62">
        <f>$G989+$H989+$L989+IF(ISBLANK($E989),0,$F989*VLOOKUP($E989,'INFO_Materials recyclability'!$I$6:$M$14,2,0))</f>
        <v>0</v>
      </c>
      <c r="U989" s="62">
        <f>$I989+$J989+$K989+$M989+$N989+$O989+$P989+$Q989+$R989+IF(ISBLANK($E989),0,$F989*(1-VLOOKUP($E989,'INFO_Materials recyclability'!$I$6:$M$14,2,0)))</f>
        <v>0</v>
      </c>
      <c r="V989" s="62">
        <f>$G989+$H989+$K989+IF(ISBLANK($E989),0,$F989*VLOOKUP($E989,'INFO_Materials recyclability'!$I$6:$M$14,3,0))</f>
        <v>0</v>
      </c>
      <c r="W989" s="62">
        <f>$I989+$J989+$L989+$M989+$N989+$O989+$P989+$Q989+$R989+IF(ISBLANK($E989),0,$F989*(1-VLOOKUP($E989,'INFO_Materials recyclability'!$I$6:$M$14,3,0)))</f>
        <v>0</v>
      </c>
      <c r="X989" s="62">
        <f>$G989+$H989+$I989+IF(ISBLANK($E989),0,$F989*VLOOKUP($E989,'INFO_Materials recyclability'!$I$6:$M$14,4,0))</f>
        <v>0</v>
      </c>
      <c r="Y989" s="62">
        <f>$J989+$K989+$L989+$M989+$N989+$O989+$P989+$Q989+$R989+IF(ISBLANK($E989),0,$F989*(1-VLOOKUP($E989,'INFO_Materials recyclability'!$I$6:$M$14,4,0)))</f>
        <v>0</v>
      </c>
      <c r="Z989" s="62">
        <f>$G989+$H989+$I989+$J989+IF(ISBLANK($E989),0,$F989*VLOOKUP($E989,'INFO_Materials recyclability'!$I$6:$M$14,5,0))</f>
        <v>0</v>
      </c>
      <c r="AA989" s="62">
        <f>$K989+$L989+$M989+$N989+$O989+$P989+$Q989+$R989+IF(ISBLANK($E989),0,$F989*(1-VLOOKUP($E989,'INFO_Materials recyclability'!$I$6:$M$14,5,0)))</f>
        <v>0</v>
      </c>
    </row>
    <row r="990" spans="2:27" x14ac:dyDescent="0.35">
      <c r="B990" s="5"/>
      <c r="C990" s="5"/>
      <c r="D990" s="26"/>
      <c r="E990" s="51"/>
      <c r="F990" s="53"/>
      <c r="G990" s="49"/>
      <c r="H990" s="49"/>
      <c r="I990" s="49"/>
      <c r="J990" s="49"/>
      <c r="K990" s="49"/>
      <c r="L990" s="49"/>
      <c r="M990" s="49"/>
      <c r="N990" s="49"/>
      <c r="O990" s="49"/>
      <c r="P990" s="56"/>
      <c r="Q990" s="70"/>
      <c r="R990" s="61"/>
      <c r="T990" s="62">
        <f>$G990+$H990+$L990+IF(ISBLANK($E990),0,$F990*VLOOKUP($E990,'INFO_Materials recyclability'!$I$6:$M$14,2,0))</f>
        <v>0</v>
      </c>
      <c r="U990" s="62">
        <f>$I990+$J990+$K990+$M990+$N990+$O990+$P990+$Q990+$R990+IF(ISBLANK($E990),0,$F990*(1-VLOOKUP($E990,'INFO_Materials recyclability'!$I$6:$M$14,2,0)))</f>
        <v>0</v>
      </c>
      <c r="V990" s="62">
        <f>$G990+$H990+$K990+IF(ISBLANK($E990),0,$F990*VLOOKUP($E990,'INFO_Materials recyclability'!$I$6:$M$14,3,0))</f>
        <v>0</v>
      </c>
      <c r="W990" s="62">
        <f>$I990+$J990+$L990+$M990+$N990+$O990+$P990+$Q990+$R990+IF(ISBLANK($E990),0,$F990*(1-VLOOKUP($E990,'INFO_Materials recyclability'!$I$6:$M$14,3,0)))</f>
        <v>0</v>
      </c>
      <c r="X990" s="62">
        <f>$G990+$H990+$I990+IF(ISBLANK($E990),0,$F990*VLOOKUP($E990,'INFO_Materials recyclability'!$I$6:$M$14,4,0))</f>
        <v>0</v>
      </c>
      <c r="Y990" s="62">
        <f>$J990+$K990+$L990+$M990+$N990+$O990+$P990+$Q990+$R990+IF(ISBLANK($E990),0,$F990*(1-VLOOKUP($E990,'INFO_Materials recyclability'!$I$6:$M$14,4,0)))</f>
        <v>0</v>
      </c>
      <c r="Z990" s="62">
        <f>$G990+$H990+$I990+$J990+IF(ISBLANK($E990),0,$F990*VLOOKUP($E990,'INFO_Materials recyclability'!$I$6:$M$14,5,0))</f>
        <v>0</v>
      </c>
      <c r="AA990" s="62">
        <f>$K990+$L990+$M990+$N990+$O990+$P990+$Q990+$R990+IF(ISBLANK($E990),0,$F990*(1-VLOOKUP($E990,'INFO_Materials recyclability'!$I$6:$M$14,5,0)))</f>
        <v>0</v>
      </c>
    </row>
    <row r="991" spans="2:27" x14ac:dyDescent="0.35">
      <c r="B991" s="5"/>
      <c r="C991" s="5"/>
      <c r="D991" s="26"/>
      <c r="E991" s="51"/>
      <c r="F991" s="53"/>
      <c r="G991" s="49"/>
      <c r="H991" s="49"/>
      <c r="I991" s="49"/>
      <c r="J991" s="49"/>
      <c r="K991" s="49"/>
      <c r="L991" s="49"/>
      <c r="M991" s="49"/>
      <c r="N991" s="49"/>
      <c r="O991" s="49"/>
      <c r="P991" s="56"/>
      <c r="Q991" s="70"/>
      <c r="R991" s="61"/>
      <c r="T991" s="62">
        <f>$G991+$H991+$L991+IF(ISBLANK($E991),0,$F991*VLOOKUP($E991,'INFO_Materials recyclability'!$I$6:$M$14,2,0))</f>
        <v>0</v>
      </c>
      <c r="U991" s="62">
        <f>$I991+$J991+$K991+$M991+$N991+$O991+$P991+$Q991+$R991+IF(ISBLANK($E991),0,$F991*(1-VLOOKUP($E991,'INFO_Materials recyclability'!$I$6:$M$14,2,0)))</f>
        <v>0</v>
      </c>
      <c r="V991" s="62">
        <f>$G991+$H991+$K991+IF(ISBLANK($E991),0,$F991*VLOOKUP($E991,'INFO_Materials recyclability'!$I$6:$M$14,3,0))</f>
        <v>0</v>
      </c>
      <c r="W991" s="62">
        <f>$I991+$J991+$L991+$M991+$N991+$O991+$P991+$Q991+$R991+IF(ISBLANK($E991),0,$F991*(1-VLOOKUP($E991,'INFO_Materials recyclability'!$I$6:$M$14,3,0)))</f>
        <v>0</v>
      </c>
      <c r="X991" s="62">
        <f>$G991+$H991+$I991+IF(ISBLANK($E991),0,$F991*VLOOKUP($E991,'INFO_Materials recyclability'!$I$6:$M$14,4,0))</f>
        <v>0</v>
      </c>
      <c r="Y991" s="62">
        <f>$J991+$K991+$L991+$M991+$N991+$O991+$P991+$Q991+$R991+IF(ISBLANK($E991),0,$F991*(1-VLOOKUP($E991,'INFO_Materials recyclability'!$I$6:$M$14,4,0)))</f>
        <v>0</v>
      </c>
      <c r="Z991" s="62">
        <f>$G991+$H991+$I991+$J991+IF(ISBLANK($E991),0,$F991*VLOOKUP($E991,'INFO_Materials recyclability'!$I$6:$M$14,5,0))</f>
        <v>0</v>
      </c>
      <c r="AA991" s="62">
        <f>$K991+$L991+$M991+$N991+$O991+$P991+$Q991+$R991+IF(ISBLANK($E991),0,$F991*(1-VLOOKUP($E991,'INFO_Materials recyclability'!$I$6:$M$14,5,0)))</f>
        <v>0</v>
      </c>
    </row>
    <row r="992" spans="2:27" x14ac:dyDescent="0.35">
      <c r="B992" s="5"/>
      <c r="C992" s="5"/>
      <c r="D992" s="26"/>
      <c r="E992" s="51"/>
      <c r="F992" s="53"/>
      <c r="G992" s="49"/>
      <c r="H992" s="49"/>
      <c r="I992" s="49"/>
      <c r="J992" s="49"/>
      <c r="K992" s="49"/>
      <c r="L992" s="49"/>
      <c r="M992" s="49"/>
      <c r="N992" s="49"/>
      <c r="O992" s="49"/>
      <c r="P992" s="56"/>
      <c r="Q992" s="70"/>
      <c r="R992" s="61"/>
      <c r="T992" s="62">
        <f>$G992+$H992+$L992+IF(ISBLANK($E992),0,$F992*VLOOKUP($E992,'INFO_Materials recyclability'!$I$6:$M$14,2,0))</f>
        <v>0</v>
      </c>
      <c r="U992" s="62">
        <f>$I992+$J992+$K992+$M992+$N992+$O992+$P992+$Q992+$R992+IF(ISBLANK($E992),0,$F992*(1-VLOOKUP($E992,'INFO_Materials recyclability'!$I$6:$M$14,2,0)))</f>
        <v>0</v>
      </c>
      <c r="V992" s="62">
        <f>$G992+$H992+$K992+IF(ISBLANK($E992),0,$F992*VLOOKUP($E992,'INFO_Materials recyclability'!$I$6:$M$14,3,0))</f>
        <v>0</v>
      </c>
      <c r="W992" s="62">
        <f>$I992+$J992+$L992+$M992+$N992+$O992+$P992+$Q992+$R992+IF(ISBLANK($E992),0,$F992*(1-VLOOKUP($E992,'INFO_Materials recyclability'!$I$6:$M$14,3,0)))</f>
        <v>0</v>
      </c>
      <c r="X992" s="62">
        <f>$G992+$H992+$I992+IF(ISBLANK($E992),0,$F992*VLOOKUP($E992,'INFO_Materials recyclability'!$I$6:$M$14,4,0))</f>
        <v>0</v>
      </c>
      <c r="Y992" s="62">
        <f>$J992+$K992+$L992+$M992+$N992+$O992+$P992+$Q992+$R992+IF(ISBLANK($E992),0,$F992*(1-VLOOKUP($E992,'INFO_Materials recyclability'!$I$6:$M$14,4,0)))</f>
        <v>0</v>
      </c>
      <c r="Z992" s="62">
        <f>$G992+$H992+$I992+$J992+IF(ISBLANK($E992),0,$F992*VLOOKUP($E992,'INFO_Materials recyclability'!$I$6:$M$14,5,0))</f>
        <v>0</v>
      </c>
      <c r="AA992" s="62">
        <f>$K992+$L992+$M992+$N992+$O992+$P992+$Q992+$R992+IF(ISBLANK($E992),0,$F992*(1-VLOOKUP($E992,'INFO_Materials recyclability'!$I$6:$M$14,5,0)))</f>
        <v>0</v>
      </c>
    </row>
    <row r="993" spans="2:27" x14ac:dyDescent="0.35">
      <c r="B993" s="5"/>
      <c r="C993" s="5"/>
      <c r="D993" s="26"/>
      <c r="E993" s="51"/>
      <c r="F993" s="53"/>
      <c r="G993" s="49"/>
      <c r="H993" s="49"/>
      <c r="I993" s="49"/>
      <c r="J993" s="49"/>
      <c r="K993" s="49"/>
      <c r="L993" s="49"/>
      <c r="M993" s="49"/>
      <c r="N993" s="49"/>
      <c r="O993" s="49"/>
      <c r="P993" s="56"/>
      <c r="Q993" s="70"/>
      <c r="R993" s="61"/>
      <c r="T993" s="62">
        <f>$G993+$H993+$L993+IF(ISBLANK($E993),0,$F993*VLOOKUP($E993,'INFO_Materials recyclability'!$I$6:$M$14,2,0))</f>
        <v>0</v>
      </c>
      <c r="U993" s="62">
        <f>$I993+$J993+$K993+$M993+$N993+$O993+$P993+$Q993+$R993+IF(ISBLANK($E993),0,$F993*(1-VLOOKUP($E993,'INFO_Materials recyclability'!$I$6:$M$14,2,0)))</f>
        <v>0</v>
      </c>
      <c r="V993" s="62">
        <f>$G993+$H993+$K993+IF(ISBLANK($E993),0,$F993*VLOOKUP($E993,'INFO_Materials recyclability'!$I$6:$M$14,3,0))</f>
        <v>0</v>
      </c>
      <c r="W993" s="62">
        <f>$I993+$J993+$L993+$M993+$N993+$O993+$P993+$Q993+$R993+IF(ISBLANK($E993),0,$F993*(1-VLOOKUP($E993,'INFO_Materials recyclability'!$I$6:$M$14,3,0)))</f>
        <v>0</v>
      </c>
      <c r="X993" s="62">
        <f>$G993+$H993+$I993+IF(ISBLANK($E993),0,$F993*VLOOKUP($E993,'INFO_Materials recyclability'!$I$6:$M$14,4,0))</f>
        <v>0</v>
      </c>
      <c r="Y993" s="62">
        <f>$J993+$K993+$L993+$M993+$N993+$O993+$P993+$Q993+$R993+IF(ISBLANK($E993),0,$F993*(1-VLOOKUP($E993,'INFO_Materials recyclability'!$I$6:$M$14,4,0)))</f>
        <v>0</v>
      </c>
      <c r="Z993" s="62">
        <f>$G993+$H993+$I993+$J993+IF(ISBLANK($E993),0,$F993*VLOOKUP($E993,'INFO_Materials recyclability'!$I$6:$M$14,5,0))</f>
        <v>0</v>
      </c>
      <c r="AA993" s="62">
        <f>$K993+$L993+$M993+$N993+$O993+$P993+$Q993+$R993+IF(ISBLANK($E993),0,$F993*(1-VLOOKUP($E993,'INFO_Materials recyclability'!$I$6:$M$14,5,0)))</f>
        <v>0</v>
      </c>
    </row>
    <row r="994" spans="2:27" x14ac:dyDescent="0.35">
      <c r="B994" s="5"/>
      <c r="C994" s="5"/>
      <c r="D994" s="26"/>
      <c r="E994" s="51"/>
      <c r="F994" s="53"/>
      <c r="G994" s="49"/>
      <c r="H994" s="49"/>
      <c r="I994" s="49"/>
      <c r="J994" s="49"/>
      <c r="K994" s="49"/>
      <c r="L994" s="49"/>
      <c r="M994" s="49"/>
      <c r="N994" s="49"/>
      <c r="O994" s="49"/>
      <c r="P994" s="56"/>
      <c r="Q994" s="70"/>
      <c r="R994" s="61"/>
      <c r="T994" s="62">
        <f>$G994+$H994+$L994+IF(ISBLANK($E994),0,$F994*VLOOKUP($E994,'INFO_Materials recyclability'!$I$6:$M$14,2,0))</f>
        <v>0</v>
      </c>
      <c r="U994" s="62">
        <f>$I994+$J994+$K994+$M994+$N994+$O994+$P994+$Q994+$R994+IF(ISBLANK($E994),0,$F994*(1-VLOOKUP($E994,'INFO_Materials recyclability'!$I$6:$M$14,2,0)))</f>
        <v>0</v>
      </c>
      <c r="V994" s="62">
        <f>$G994+$H994+$K994+IF(ISBLANK($E994),0,$F994*VLOOKUP($E994,'INFO_Materials recyclability'!$I$6:$M$14,3,0))</f>
        <v>0</v>
      </c>
      <c r="W994" s="62">
        <f>$I994+$J994+$L994+$M994+$N994+$O994+$P994+$Q994+$R994+IF(ISBLANK($E994),0,$F994*(1-VLOOKUP($E994,'INFO_Materials recyclability'!$I$6:$M$14,3,0)))</f>
        <v>0</v>
      </c>
      <c r="X994" s="62">
        <f>$G994+$H994+$I994+IF(ISBLANK($E994),0,$F994*VLOOKUP($E994,'INFO_Materials recyclability'!$I$6:$M$14,4,0))</f>
        <v>0</v>
      </c>
      <c r="Y994" s="62">
        <f>$J994+$K994+$L994+$M994+$N994+$O994+$P994+$Q994+$R994+IF(ISBLANK($E994),0,$F994*(1-VLOOKUP($E994,'INFO_Materials recyclability'!$I$6:$M$14,4,0)))</f>
        <v>0</v>
      </c>
      <c r="Z994" s="62">
        <f>$G994+$H994+$I994+$J994+IF(ISBLANK($E994),0,$F994*VLOOKUP($E994,'INFO_Materials recyclability'!$I$6:$M$14,5,0))</f>
        <v>0</v>
      </c>
      <c r="AA994" s="62">
        <f>$K994+$L994+$M994+$N994+$O994+$P994+$Q994+$R994+IF(ISBLANK($E994),0,$F994*(1-VLOOKUP($E994,'INFO_Materials recyclability'!$I$6:$M$14,5,0)))</f>
        <v>0</v>
      </c>
    </row>
    <row r="995" spans="2:27" x14ac:dyDescent="0.35">
      <c r="B995" s="5"/>
      <c r="C995" s="5"/>
      <c r="D995" s="26"/>
      <c r="E995" s="51"/>
      <c r="F995" s="53"/>
      <c r="G995" s="49"/>
      <c r="H995" s="49"/>
      <c r="I995" s="49"/>
      <c r="J995" s="49"/>
      <c r="K995" s="49"/>
      <c r="L995" s="49"/>
      <c r="M995" s="49"/>
      <c r="N995" s="49"/>
      <c r="O995" s="49"/>
      <c r="P995" s="56"/>
      <c r="Q995" s="70"/>
      <c r="R995" s="61"/>
      <c r="T995" s="62">
        <f>$G995+$H995+$L995+IF(ISBLANK($E995),0,$F995*VLOOKUP($E995,'INFO_Materials recyclability'!$I$6:$M$14,2,0))</f>
        <v>0</v>
      </c>
      <c r="U995" s="62">
        <f>$I995+$J995+$K995+$M995+$N995+$O995+$P995+$Q995+$R995+IF(ISBLANK($E995),0,$F995*(1-VLOOKUP($E995,'INFO_Materials recyclability'!$I$6:$M$14,2,0)))</f>
        <v>0</v>
      </c>
      <c r="V995" s="62">
        <f>$G995+$H995+$K995+IF(ISBLANK($E995),0,$F995*VLOOKUP($E995,'INFO_Materials recyclability'!$I$6:$M$14,3,0))</f>
        <v>0</v>
      </c>
      <c r="W995" s="62">
        <f>$I995+$J995+$L995+$M995+$N995+$O995+$P995+$Q995+$R995+IF(ISBLANK($E995),0,$F995*(1-VLOOKUP($E995,'INFO_Materials recyclability'!$I$6:$M$14,3,0)))</f>
        <v>0</v>
      </c>
      <c r="X995" s="62">
        <f>$G995+$H995+$I995+IF(ISBLANK($E995),0,$F995*VLOOKUP($E995,'INFO_Materials recyclability'!$I$6:$M$14,4,0))</f>
        <v>0</v>
      </c>
      <c r="Y995" s="62">
        <f>$J995+$K995+$L995+$M995+$N995+$O995+$P995+$Q995+$R995+IF(ISBLANK($E995),0,$F995*(1-VLOOKUP($E995,'INFO_Materials recyclability'!$I$6:$M$14,4,0)))</f>
        <v>0</v>
      </c>
      <c r="Z995" s="62">
        <f>$G995+$H995+$I995+$J995+IF(ISBLANK($E995),0,$F995*VLOOKUP($E995,'INFO_Materials recyclability'!$I$6:$M$14,5,0))</f>
        <v>0</v>
      </c>
      <c r="AA995" s="62">
        <f>$K995+$L995+$M995+$N995+$O995+$P995+$Q995+$R995+IF(ISBLANK($E995),0,$F995*(1-VLOOKUP($E995,'INFO_Materials recyclability'!$I$6:$M$14,5,0)))</f>
        <v>0</v>
      </c>
    </row>
    <row r="996" spans="2:27" x14ac:dyDescent="0.35">
      <c r="B996" s="5"/>
      <c r="C996" s="5"/>
      <c r="D996" s="26"/>
      <c r="E996" s="51"/>
      <c r="F996" s="53"/>
      <c r="G996" s="49"/>
      <c r="H996" s="49"/>
      <c r="I996" s="49"/>
      <c r="J996" s="49"/>
      <c r="K996" s="49"/>
      <c r="L996" s="49"/>
      <c r="M996" s="49"/>
      <c r="N996" s="49"/>
      <c r="O996" s="49"/>
      <c r="P996" s="56"/>
      <c r="Q996" s="70"/>
      <c r="R996" s="61"/>
      <c r="T996" s="62">
        <f>$G996+$H996+$L996+IF(ISBLANK($E996),0,$F996*VLOOKUP($E996,'INFO_Materials recyclability'!$I$6:$M$14,2,0))</f>
        <v>0</v>
      </c>
      <c r="U996" s="62">
        <f>$I996+$J996+$K996+$M996+$N996+$O996+$P996+$Q996+$R996+IF(ISBLANK($E996),0,$F996*(1-VLOOKUP($E996,'INFO_Materials recyclability'!$I$6:$M$14,2,0)))</f>
        <v>0</v>
      </c>
      <c r="V996" s="62">
        <f>$G996+$H996+$K996+IF(ISBLANK($E996),0,$F996*VLOOKUP($E996,'INFO_Materials recyclability'!$I$6:$M$14,3,0))</f>
        <v>0</v>
      </c>
      <c r="W996" s="62">
        <f>$I996+$J996+$L996+$M996+$N996+$O996+$P996+$Q996+$R996+IF(ISBLANK($E996),0,$F996*(1-VLOOKUP($E996,'INFO_Materials recyclability'!$I$6:$M$14,3,0)))</f>
        <v>0</v>
      </c>
      <c r="X996" s="62">
        <f>$G996+$H996+$I996+IF(ISBLANK($E996),0,$F996*VLOOKUP($E996,'INFO_Materials recyclability'!$I$6:$M$14,4,0))</f>
        <v>0</v>
      </c>
      <c r="Y996" s="62">
        <f>$J996+$K996+$L996+$M996+$N996+$O996+$P996+$Q996+$R996+IF(ISBLANK($E996),0,$F996*(1-VLOOKUP($E996,'INFO_Materials recyclability'!$I$6:$M$14,4,0)))</f>
        <v>0</v>
      </c>
      <c r="Z996" s="62">
        <f>$G996+$H996+$I996+$J996+IF(ISBLANK($E996),0,$F996*VLOOKUP($E996,'INFO_Materials recyclability'!$I$6:$M$14,5,0))</f>
        <v>0</v>
      </c>
      <c r="AA996" s="62">
        <f>$K996+$L996+$M996+$N996+$O996+$P996+$Q996+$R996+IF(ISBLANK($E996),0,$F996*(1-VLOOKUP($E996,'INFO_Materials recyclability'!$I$6:$M$14,5,0)))</f>
        <v>0</v>
      </c>
    </row>
    <row r="997" spans="2:27" x14ac:dyDescent="0.35">
      <c r="B997" s="5"/>
      <c r="C997" s="5"/>
      <c r="D997" s="26"/>
      <c r="E997" s="51"/>
      <c r="F997" s="53"/>
      <c r="G997" s="49"/>
      <c r="H997" s="49"/>
      <c r="I997" s="49"/>
      <c r="J997" s="49"/>
      <c r="K997" s="49"/>
      <c r="L997" s="49"/>
      <c r="M997" s="49"/>
      <c r="N997" s="49"/>
      <c r="O997" s="49"/>
      <c r="P997" s="56"/>
      <c r="Q997" s="70"/>
      <c r="R997" s="61"/>
      <c r="T997" s="62">
        <f>$G997+$H997+$L997+IF(ISBLANK($E997),0,$F997*VLOOKUP($E997,'INFO_Materials recyclability'!$I$6:$M$14,2,0))</f>
        <v>0</v>
      </c>
      <c r="U997" s="62">
        <f>$I997+$J997+$K997+$M997+$N997+$O997+$P997+$Q997+$R997+IF(ISBLANK($E997),0,$F997*(1-VLOOKUP($E997,'INFO_Materials recyclability'!$I$6:$M$14,2,0)))</f>
        <v>0</v>
      </c>
      <c r="V997" s="62">
        <f>$G997+$H997+$K997+IF(ISBLANK($E997),0,$F997*VLOOKUP($E997,'INFO_Materials recyclability'!$I$6:$M$14,3,0))</f>
        <v>0</v>
      </c>
      <c r="W997" s="62">
        <f>$I997+$J997+$L997+$M997+$N997+$O997+$P997+$Q997+$R997+IF(ISBLANK($E997),0,$F997*(1-VLOOKUP($E997,'INFO_Materials recyclability'!$I$6:$M$14,3,0)))</f>
        <v>0</v>
      </c>
      <c r="X997" s="62">
        <f>$G997+$H997+$I997+IF(ISBLANK($E997),0,$F997*VLOOKUP($E997,'INFO_Materials recyclability'!$I$6:$M$14,4,0))</f>
        <v>0</v>
      </c>
      <c r="Y997" s="62">
        <f>$J997+$K997+$L997+$M997+$N997+$O997+$P997+$Q997+$R997+IF(ISBLANK($E997),0,$F997*(1-VLOOKUP($E997,'INFO_Materials recyclability'!$I$6:$M$14,4,0)))</f>
        <v>0</v>
      </c>
      <c r="Z997" s="62">
        <f>$G997+$H997+$I997+$J997+IF(ISBLANK($E997),0,$F997*VLOOKUP($E997,'INFO_Materials recyclability'!$I$6:$M$14,5,0))</f>
        <v>0</v>
      </c>
      <c r="AA997" s="62">
        <f>$K997+$L997+$M997+$N997+$O997+$P997+$Q997+$R997+IF(ISBLANK($E997),0,$F997*(1-VLOOKUP($E997,'INFO_Materials recyclability'!$I$6:$M$14,5,0)))</f>
        <v>0</v>
      </c>
    </row>
    <row r="998" spans="2:27" x14ac:dyDescent="0.35">
      <c r="B998" s="5"/>
      <c r="C998" s="5"/>
      <c r="D998" s="26"/>
      <c r="E998" s="51"/>
      <c r="F998" s="53"/>
      <c r="G998" s="49"/>
      <c r="H998" s="49"/>
      <c r="I998" s="49"/>
      <c r="J998" s="49"/>
      <c r="K998" s="49"/>
      <c r="L998" s="49"/>
      <c r="M998" s="49"/>
      <c r="N998" s="49"/>
      <c r="O998" s="49"/>
      <c r="P998" s="56"/>
      <c r="Q998" s="70"/>
      <c r="R998" s="61"/>
      <c r="T998" s="62">
        <f>$G998+$H998+$L998+IF(ISBLANK($E998),0,$F998*VLOOKUP($E998,'INFO_Materials recyclability'!$I$6:$M$14,2,0))</f>
        <v>0</v>
      </c>
      <c r="U998" s="62">
        <f>$I998+$J998+$K998+$M998+$N998+$O998+$P998+$Q998+$R998+IF(ISBLANK($E998),0,$F998*(1-VLOOKUP($E998,'INFO_Materials recyclability'!$I$6:$M$14,2,0)))</f>
        <v>0</v>
      </c>
      <c r="V998" s="62">
        <f>$G998+$H998+$K998+IF(ISBLANK($E998),0,$F998*VLOOKUP($E998,'INFO_Materials recyclability'!$I$6:$M$14,3,0))</f>
        <v>0</v>
      </c>
      <c r="W998" s="62">
        <f>$I998+$J998+$L998+$M998+$N998+$O998+$P998+$Q998+$R998+IF(ISBLANK($E998),0,$F998*(1-VLOOKUP($E998,'INFO_Materials recyclability'!$I$6:$M$14,3,0)))</f>
        <v>0</v>
      </c>
      <c r="X998" s="62">
        <f>$G998+$H998+$I998+IF(ISBLANK($E998),0,$F998*VLOOKUP($E998,'INFO_Materials recyclability'!$I$6:$M$14,4,0))</f>
        <v>0</v>
      </c>
      <c r="Y998" s="62">
        <f>$J998+$K998+$L998+$M998+$N998+$O998+$P998+$Q998+$R998+IF(ISBLANK($E998),0,$F998*(1-VLOOKUP($E998,'INFO_Materials recyclability'!$I$6:$M$14,4,0)))</f>
        <v>0</v>
      </c>
      <c r="Z998" s="62">
        <f>$G998+$H998+$I998+$J998+IF(ISBLANK($E998),0,$F998*VLOOKUP($E998,'INFO_Materials recyclability'!$I$6:$M$14,5,0))</f>
        <v>0</v>
      </c>
      <c r="AA998" s="62">
        <f>$K998+$L998+$M998+$N998+$O998+$P998+$Q998+$R998+IF(ISBLANK($E998),0,$F998*(1-VLOOKUP($E998,'INFO_Materials recyclability'!$I$6:$M$14,5,0)))</f>
        <v>0</v>
      </c>
    </row>
    <row r="999" spans="2:27" x14ac:dyDescent="0.35">
      <c r="B999" s="5"/>
      <c r="C999" s="5"/>
      <c r="D999" s="26"/>
      <c r="E999" s="51"/>
      <c r="F999" s="53"/>
      <c r="G999" s="49"/>
      <c r="H999" s="49"/>
      <c r="I999" s="49"/>
      <c r="J999" s="49"/>
      <c r="K999" s="49"/>
      <c r="L999" s="49"/>
      <c r="M999" s="49"/>
      <c r="N999" s="49"/>
      <c r="O999" s="49"/>
      <c r="P999" s="56"/>
      <c r="Q999" s="70"/>
      <c r="R999" s="61"/>
      <c r="T999" s="62">
        <f>$G999+$H999+$L999+IF(ISBLANK($E999),0,$F999*VLOOKUP($E999,'INFO_Materials recyclability'!$I$6:$M$14,2,0))</f>
        <v>0</v>
      </c>
      <c r="U999" s="62">
        <f>$I999+$J999+$K999+$M999+$N999+$O999+$P999+$Q999+$R999+IF(ISBLANK($E999),0,$F999*(1-VLOOKUP($E999,'INFO_Materials recyclability'!$I$6:$M$14,2,0)))</f>
        <v>0</v>
      </c>
      <c r="V999" s="62">
        <f>$G999+$H999+$K999+IF(ISBLANK($E999),0,$F999*VLOOKUP($E999,'INFO_Materials recyclability'!$I$6:$M$14,3,0))</f>
        <v>0</v>
      </c>
      <c r="W999" s="62">
        <f>$I999+$J999+$L999+$M999+$N999+$O999+$P999+$Q999+$R999+IF(ISBLANK($E999),0,$F999*(1-VLOOKUP($E999,'INFO_Materials recyclability'!$I$6:$M$14,3,0)))</f>
        <v>0</v>
      </c>
      <c r="X999" s="62">
        <f>$G999+$H999+$I999+IF(ISBLANK($E999),0,$F999*VLOOKUP($E999,'INFO_Materials recyclability'!$I$6:$M$14,4,0))</f>
        <v>0</v>
      </c>
      <c r="Y999" s="62">
        <f>$J999+$K999+$L999+$M999+$N999+$O999+$P999+$Q999+$R999+IF(ISBLANK($E999),0,$F999*(1-VLOOKUP($E999,'INFO_Materials recyclability'!$I$6:$M$14,4,0)))</f>
        <v>0</v>
      </c>
      <c r="Z999" s="62">
        <f>$G999+$H999+$I999+$J999+IF(ISBLANK($E999),0,$F999*VLOOKUP($E999,'INFO_Materials recyclability'!$I$6:$M$14,5,0))</f>
        <v>0</v>
      </c>
      <c r="AA999" s="62">
        <f>$K999+$L999+$M999+$N999+$O999+$P999+$Q999+$R999+IF(ISBLANK($E999),0,$F999*(1-VLOOKUP($E999,'INFO_Materials recyclability'!$I$6:$M$14,5,0)))</f>
        <v>0</v>
      </c>
    </row>
    <row r="1000" spans="2:27" x14ac:dyDescent="0.35">
      <c r="B1000" s="5"/>
      <c r="C1000" s="5"/>
      <c r="D1000" s="26"/>
      <c r="E1000" s="51"/>
      <c r="F1000" s="53"/>
      <c r="G1000" s="49"/>
      <c r="H1000" s="49"/>
      <c r="I1000" s="49"/>
      <c r="J1000" s="49"/>
      <c r="K1000" s="49"/>
      <c r="L1000" s="49"/>
      <c r="M1000" s="49"/>
      <c r="N1000" s="49"/>
      <c r="O1000" s="49"/>
      <c r="P1000" s="56"/>
      <c r="Q1000" s="70"/>
      <c r="R1000" s="61"/>
      <c r="T1000" s="62">
        <f>$G1000+$H1000+$L1000+IF(ISBLANK($E1000),0,$F1000*VLOOKUP($E1000,'INFO_Materials recyclability'!$I$6:$M$14,2,0))</f>
        <v>0</v>
      </c>
      <c r="U1000" s="62">
        <f>$I1000+$J1000+$K1000+$M1000+$N1000+$O1000+$P1000+$Q1000+$R1000+IF(ISBLANK($E1000),0,$F1000*(1-VLOOKUP($E1000,'INFO_Materials recyclability'!$I$6:$M$14,2,0)))</f>
        <v>0</v>
      </c>
      <c r="V1000" s="62">
        <f>$G1000+$H1000+$K1000+IF(ISBLANK($E1000),0,$F1000*VLOOKUP($E1000,'INFO_Materials recyclability'!$I$6:$M$14,3,0))</f>
        <v>0</v>
      </c>
      <c r="W1000" s="62">
        <f>$I1000+$J1000+$L1000+$M1000+$N1000+$O1000+$P1000+$Q1000+$R1000+IF(ISBLANK($E1000),0,$F1000*(1-VLOOKUP($E1000,'INFO_Materials recyclability'!$I$6:$M$14,3,0)))</f>
        <v>0</v>
      </c>
      <c r="X1000" s="62">
        <f>$G1000+$H1000+$I1000+IF(ISBLANK($E1000),0,$F1000*VLOOKUP($E1000,'INFO_Materials recyclability'!$I$6:$M$14,4,0))</f>
        <v>0</v>
      </c>
      <c r="Y1000" s="62">
        <f>$J1000+$K1000+$L1000+$M1000+$N1000+$O1000+$P1000+$Q1000+$R1000+IF(ISBLANK($E1000),0,$F1000*(1-VLOOKUP($E1000,'INFO_Materials recyclability'!$I$6:$M$14,4,0)))</f>
        <v>0</v>
      </c>
      <c r="Z1000" s="62">
        <f>$G1000+$H1000+$I1000+$J1000+IF(ISBLANK($E1000),0,$F1000*VLOOKUP($E1000,'INFO_Materials recyclability'!$I$6:$M$14,5,0))</f>
        <v>0</v>
      </c>
      <c r="AA1000" s="62">
        <f>$K1000+$L1000+$M1000+$N1000+$O1000+$P1000+$Q1000+$R1000+IF(ISBLANK($E1000),0,$F1000*(1-VLOOKUP($E1000,'INFO_Materials recyclability'!$I$6:$M$14,5,0)))</f>
        <v>0</v>
      </c>
    </row>
    <row r="1001" spans="2:27" x14ac:dyDescent="0.35">
      <c r="B1001" s="5"/>
      <c r="C1001" s="5"/>
      <c r="D1001" s="26"/>
      <c r="E1001" s="51"/>
      <c r="F1001" s="53"/>
      <c r="G1001" s="49"/>
      <c r="H1001" s="49"/>
      <c r="I1001" s="49"/>
      <c r="J1001" s="49"/>
      <c r="K1001" s="49"/>
      <c r="L1001" s="49"/>
      <c r="M1001" s="49"/>
      <c r="N1001" s="49"/>
      <c r="O1001" s="49"/>
      <c r="P1001" s="56"/>
      <c r="Q1001" s="70"/>
      <c r="R1001" s="61"/>
      <c r="T1001" s="62">
        <f>$G1001+$H1001+$L1001+IF(ISBLANK($E1001),0,$F1001*VLOOKUP($E1001,'INFO_Materials recyclability'!$I$6:$M$14,2,0))</f>
        <v>0</v>
      </c>
      <c r="U1001" s="62">
        <f>$I1001+$J1001+$K1001+$M1001+$N1001+$O1001+$P1001+$Q1001+$R1001+IF(ISBLANK($E1001),0,$F1001*(1-VLOOKUP($E1001,'INFO_Materials recyclability'!$I$6:$M$14,2,0)))</f>
        <v>0</v>
      </c>
      <c r="V1001" s="62">
        <f>$G1001+$H1001+$K1001+IF(ISBLANK($E1001),0,$F1001*VLOOKUP($E1001,'INFO_Materials recyclability'!$I$6:$M$14,3,0))</f>
        <v>0</v>
      </c>
      <c r="W1001" s="62">
        <f>$I1001+$J1001+$L1001+$M1001+$N1001+$O1001+$P1001+$Q1001+$R1001+IF(ISBLANK($E1001),0,$F1001*(1-VLOOKUP($E1001,'INFO_Materials recyclability'!$I$6:$M$14,3,0)))</f>
        <v>0</v>
      </c>
      <c r="X1001" s="62">
        <f>$G1001+$H1001+$I1001+IF(ISBLANK($E1001),0,$F1001*VLOOKUP($E1001,'INFO_Materials recyclability'!$I$6:$M$14,4,0))</f>
        <v>0</v>
      </c>
      <c r="Y1001" s="62">
        <f>$J1001+$K1001+$L1001+$M1001+$N1001+$O1001+$P1001+$Q1001+$R1001+IF(ISBLANK($E1001),0,$F1001*(1-VLOOKUP($E1001,'INFO_Materials recyclability'!$I$6:$M$14,4,0)))</f>
        <v>0</v>
      </c>
      <c r="Z1001" s="62">
        <f>$G1001+$H1001+$I1001+$J1001+IF(ISBLANK($E1001),0,$F1001*VLOOKUP($E1001,'INFO_Materials recyclability'!$I$6:$M$14,5,0))</f>
        <v>0</v>
      </c>
      <c r="AA1001" s="62">
        <f>$K1001+$L1001+$M1001+$N1001+$O1001+$P1001+$Q1001+$R1001+IF(ISBLANK($E1001),0,$F1001*(1-VLOOKUP($E1001,'INFO_Materials recyclability'!$I$6:$M$14,5,0)))</f>
        <v>0</v>
      </c>
    </row>
    <row r="1002" spans="2:27" x14ac:dyDescent="0.35">
      <c r="B1002" s="5"/>
      <c r="C1002" s="5"/>
      <c r="D1002" s="26"/>
      <c r="E1002" s="51"/>
      <c r="F1002" s="53"/>
      <c r="G1002" s="49"/>
      <c r="H1002" s="49"/>
      <c r="I1002" s="49"/>
      <c r="J1002" s="49"/>
      <c r="K1002" s="49"/>
      <c r="L1002" s="49"/>
      <c r="M1002" s="49"/>
      <c r="N1002" s="49"/>
      <c r="O1002" s="49"/>
      <c r="P1002" s="56"/>
      <c r="Q1002" s="70"/>
      <c r="R1002" s="61"/>
      <c r="T1002" s="62">
        <f>$G1002+$H1002+$L1002+IF(ISBLANK($E1002),0,$F1002*VLOOKUP($E1002,'INFO_Materials recyclability'!$I$6:$M$14,2,0))</f>
        <v>0</v>
      </c>
      <c r="U1002" s="62">
        <f>$I1002+$J1002+$K1002+$M1002+$N1002+$O1002+$P1002+$Q1002+$R1002+IF(ISBLANK($E1002),0,$F1002*(1-VLOOKUP($E1002,'INFO_Materials recyclability'!$I$6:$M$14,2,0)))</f>
        <v>0</v>
      </c>
      <c r="V1002" s="62">
        <f>$G1002+$H1002+$K1002+IF(ISBLANK($E1002),0,$F1002*VLOOKUP($E1002,'INFO_Materials recyclability'!$I$6:$M$14,3,0))</f>
        <v>0</v>
      </c>
      <c r="W1002" s="62">
        <f>$I1002+$J1002+$L1002+$M1002+$N1002+$O1002+$P1002+$Q1002+$R1002+IF(ISBLANK($E1002),0,$F1002*(1-VLOOKUP($E1002,'INFO_Materials recyclability'!$I$6:$M$14,3,0)))</f>
        <v>0</v>
      </c>
      <c r="X1002" s="62">
        <f>$G1002+$H1002+$I1002+IF(ISBLANK($E1002),0,$F1002*VLOOKUP($E1002,'INFO_Materials recyclability'!$I$6:$M$14,4,0))</f>
        <v>0</v>
      </c>
      <c r="Y1002" s="62">
        <f>$J1002+$K1002+$L1002+$M1002+$N1002+$O1002+$P1002+$Q1002+$R1002+IF(ISBLANK($E1002),0,$F1002*(1-VLOOKUP($E1002,'INFO_Materials recyclability'!$I$6:$M$14,4,0)))</f>
        <v>0</v>
      </c>
      <c r="Z1002" s="62">
        <f>$G1002+$H1002+$I1002+$J1002+IF(ISBLANK($E1002),0,$F1002*VLOOKUP($E1002,'INFO_Materials recyclability'!$I$6:$M$14,5,0))</f>
        <v>0</v>
      </c>
      <c r="AA1002" s="62">
        <f>$K1002+$L1002+$M1002+$N1002+$O1002+$P1002+$Q1002+$R1002+IF(ISBLANK($E1002),0,$F1002*(1-VLOOKUP($E1002,'INFO_Materials recyclability'!$I$6:$M$14,5,0)))</f>
        <v>0</v>
      </c>
    </row>
    <row r="1003" spans="2:27" x14ac:dyDescent="0.35">
      <c r="B1003" s="5"/>
      <c r="C1003" s="5"/>
      <c r="D1003" s="26"/>
      <c r="E1003" s="51"/>
      <c r="F1003" s="53"/>
      <c r="G1003" s="49"/>
      <c r="H1003" s="49"/>
      <c r="I1003" s="49"/>
      <c r="J1003" s="49"/>
      <c r="K1003" s="49"/>
      <c r="L1003" s="49"/>
      <c r="M1003" s="49"/>
      <c r="N1003" s="49"/>
      <c r="O1003" s="49"/>
      <c r="P1003" s="56"/>
      <c r="Q1003" s="70"/>
      <c r="R1003" s="61"/>
      <c r="T1003" s="62">
        <f>$G1003+$H1003+$L1003+IF(ISBLANK($E1003),0,$F1003*VLOOKUP($E1003,'INFO_Materials recyclability'!$I$6:$M$14,2,0))</f>
        <v>0</v>
      </c>
      <c r="U1003" s="62">
        <f>$I1003+$J1003+$K1003+$M1003+$N1003+$O1003+$P1003+$Q1003+$R1003+IF(ISBLANK($E1003),0,$F1003*(1-VLOOKUP($E1003,'INFO_Materials recyclability'!$I$6:$M$14,2,0)))</f>
        <v>0</v>
      </c>
      <c r="V1003" s="62">
        <f>$G1003+$H1003+$K1003+IF(ISBLANK($E1003),0,$F1003*VLOOKUP($E1003,'INFO_Materials recyclability'!$I$6:$M$14,3,0))</f>
        <v>0</v>
      </c>
      <c r="W1003" s="62">
        <f>$I1003+$J1003+$L1003+$M1003+$N1003+$O1003+$P1003+$Q1003+$R1003+IF(ISBLANK($E1003),0,$F1003*(1-VLOOKUP($E1003,'INFO_Materials recyclability'!$I$6:$M$14,3,0)))</f>
        <v>0</v>
      </c>
      <c r="X1003" s="62">
        <f>$G1003+$H1003+$I1003+IF(ISBLANK($E1003),0,$F1003*VLOOKUP($E1003,'INFO_Materials recyclability'!$I$6:$M$14,4,0))</f>
        <v>0</v>
      </c>
      <c r="Y1003" s="62">
        <f>$J1003+$K1003+$L1003+$M1003+$N1003+$O1003+$P1003+$Q1003+$R1003+IF(ISBLANK($E1003),0,$F1003*(1-VLOOKUP($E1003,'INFO_Materials recyclability'!$I$6:$M$14,4,0)))</f>
        <v>0</v>
      </c>
      <c r="Z1003" s="62">
        <f>$G1003+$H1003+$I1003+$J1003+IF(ISBLANK($E1003),0,$F1003*VLOOKUP($E1003,'INFO_Materials recyclability'!$I$6:$M$14,5,0))</f>
        <v>0</v>
      </c>
      <c r="AA1003" s="62">
        <f>$K1003+$L1003+$M1003+$N1003+$O1003+$P1003+$Q1003+$R1003+IF(ISBLANK($E1003),0,$F1003*(1-VLOOKUP($E1003,'INFO_Materials recyclability'!$I$6:$M$14,5,0)))</f>
        <v>0</v>
      </c>
    </row>
    <row r="1004" spans="2:27" x14ac:dyDescent="0.35">
      <c r="B1004" s="5"/>
      <c r="C1004" s="5"/>
      <c r="D1004" s="26"/>
      <c r="E1004" s="51"/>
      <c r="F1004" s="53"/>
      <c r="G1004" s="49"/>
      <c r="H1004" s="49"/>
      <c r="I1004" s="49"/>
      <c r="J1004" s="49"/>
      <c r="K1004" s="49"/>
      <c r="L1004" s="49"/>
      <c r="M1004" s="49"/>
      <c r="N1004" s="49"/>
      <c r="O1004" s="49"/>
      <c r="P1004" s="56"/>
      <c r="Q1004" s="70"/>
      <c r="R1004" s="61"/>
      <c r="T1004" s="62">
        <f>$G1004+$H1004+$L1004+IF(ISBLANK($E1004),0,$F1004*VLOOKUP($E1004,'INFO_Materials recyclability'!$I$6:$M$14,2,0))</f>
        <v>0</v>
      </c>
      <c r="U1004" s="62">
        <f>$I1004+$J1004+$K1004+$M1004+$N1004+$O1004+$P1004+$Q1004+$R1004+IF(ISBLANK($E1004),0,$F1004*(1-VLOOKUP($E1004,'INFO_Materials recyclability'!$I$6:$M$14,2,0)))</f>
        <v>0</v>
      </c>
      <c r="V1004" s="62">
        <f>$G1004+$H1004+$K1004+IF(ISBLANK($E1004),0,$F1004*VLOOKUP($E1004,'INFO_Materials recyclability'!$I$6:$M$14,3,0))</f>
        <v>0</v>
      </c>
      <c r="W1004" s="62">
        <f>$I1004+$J1004+$L1004+$M1004+$N1004+$O1004+$P1004+$Q1004+$R1004+IF(ISBLANK($E1004),0,$F1004*(1-VLOOKUP($E1004,'INFO_Materials recyclability'!$I$6:$M$14,3,0)))</f>
        <v>0</v>
      </c>
      <c r="X1004" s="62">
        <f>$G1004+$H1004+$I1004+IF(ISBLANK($E1004),0,$F1004*VLOOKUP($E1004,'INFO_Materials recyclability'!$I$6:$M$14,4,0))</f>
        <v>0</v>
      </c>
      <c r="Y1004" s="62">
        <f>$J1004+$K1004+$L1004+$M1004+$N1004+$O1004+$P1004+$Q1004+$R1004+IF(ISBLANK($E1004),0,$F1004*(1-VLOOKUP($E1004,'INFO_Materials recyclability'!$I$6:$M$14,4,0)))</f>
        <v>0</v>
      </c>
      <c r="Z1004" s="62">
        <f>$G1004+$H1004+$I1004+$J1004+IF(ISBLANK($E1004),0,$F1004*VLOOKUP($E1004,'INFO_Materials recyclability'!$I$6:$M$14,5,0))</f>
        <v>0</v>
      </c>
      <c r="AA1004" s="62">
        <f>$K1004+$L1004+$M1004+$N1004+$O1004+$P1004+$Q1004+$R1004+IF(ISBLANK($E1004),0,$F1004*(1-VLOOKUP($E1004,'INFO_Materials recyclability'!$I$6:$M$14,5,0)))</f>
        <v>0</v>
      </c>
    </row>
    <row r="1005" spans="2:27" x14ac:dyDescent="0.35">
      <c r="B1005" s="5"/>
      <c r="C1005" s="5"/>
      <c r="D1005" s="26"/>
      <c r="E1005" s="51"/>
      <c r="F1005" s="53"/>
      <c r="G1005" s="49"/>
      <c r="H1005" s="49"/>
      <c r="I1005" s="49"/>
      <c r="J1005" s="49"/>
      <c r="K1005" s="49"/>
      <c r="L1005" s="49"/>
      <c r="M1005" s="49"/>
      <c r="N1005" s="49"/>
      <c r="O1005" s="49"/>
      <c r="P1005" s="56"/>
      <c r="Q1005" s="70"/>
      <c r="R1005" s="61"/>
      <c r="T1005" s="62">
        <f>$G1005+$H1005+$L1005+IF(ISBLANK($E1005),0,$F1005*VLOOKUP($E1005,'INFO_Materials recyclability'!$I$6:$M$14,2,0))</f>
        <v>0</v>
      </c>
      <c r="U1005" s="62">
        <f>$I1005+$J1005+$K1005+$M1005+$N1005+$O1005+$P1005+$Q1005+$R1005+IF(ISBLANK($E1005),0,$F1005*(1-VLOOKUP($E1005,'INFO_Materials recyclability'!$I$6:$M$14,2,0)))</f>
        <v>0</v>
      </c>
      <c r="V1005" s="62">
        <f>$G1005+$H1005+$K1005+IF(ISBLANK($E1005),0,$F1005*VLOOKUP($E1005,'INFO_Materials recyclability'!$I$6:$M$14,3,0))</f>
        <v>0</v>
      </c>
      <c r="W1005" s="62">
        <f>$I1005+$J1005+$L1005+$M1005+$N1005+$O1005+$P1005+$Q1005+$R1005+IF(ISBLANK($E1005),0,$F1005*(1-VLOOKUP($E1005,'INFO_Materials recyclability'!$I$6:$M$14,3,0)))</f>
        <v>0</v>
      </c>
      <c r="X1005" s="62">
        <f>$G1005+$H1005+$I1005+IF(ISBLANK($E1005),0,$F1005*VLOOKUP($E1005,'INFO_Materials recyclability'!$I$6:$M$14,4,0))</f>
        <v>0</v>
      </c>
      <c r="Y1005" s="62">
        <f>$J1005+$K1005+$L1005+$M1005+$N1005+$O1005+$P1005+$Q1005+$R1005+IF(ISBLANK($E1005),0,$F1005*(1-VLOOKUP($E1005,'INFO_Materials recyclability'!$I$6:$M$14,4,0)))</f>
        <v>0</v>
      </c>
      <c r="Z1005" s="62">
        <f>$G1005+$H1005+$I1005+$J1005+IF(ISBLANK($E1005),0,$F1005*VLOOKUP($E1005,'INFO_Materials recyclability'!$I$6:$M$14,5,0))</f>
        <v>0</v>
      </c>
      <c r="AA1005" s="62">
        <f>$K1005+$L1005+$M1005+$N1005+$O1005+$P1005+$Q1005+$R1005+IF(ISBLANK($E1005),0,$F1005*(1-VLOOKUP($E1005,'INFO_Materials recyclability'!$I$6:$M$14,5,0)))</f>
        <v>0</v>
      </c>
    </row>
    <row r="1006" spans="2:27" x14ac:dyDescent="0.35">
      <c r="B1006" s="5"/>
      <c r="C1006" s="5"/>
      <c r="D1006" s="26"/>
      <c r="E1006" s="51"/>
      <c r="F1006" s="53"/>
      <c r="G1006" s="49"/>
      <c r="H1006" s="49"/>
      <c r="I1006" s="49"/>
      <c r="J1006" s="49"/>
      <c r="K1006" s="49"/>
      <c r="L1006" s="49"/>
      <c r="M1006" s="49"/>
      <c r="N1006" s="49"/>
      <c r="O1006" s="49"/>
      <c r="P1006" s="56"/>
      <c r="Q1006" s="70"/>
      <c r="R1006" s="61"/>
      <c r="T1006" s="62">
        <f>$G1006+$H1006+$L1006+IF(ISBLANK($E1006),0,$F1006*VLOOKUP($E1006,'INFO_Materials recyclability'!$I$6:$M$14,2,0))</f>
        <v>0</v>
      </c>
      <c r="U1006" s="62">
        <f>$I1006+$J1006+$K1006+$M1006+$N1006+$O1006+$P1006+$Q1006+$R1006+IF(ISBLANK($E1006),0,$F1006*(1-VLOOKUP($E1006,'INFO_Materials recyclability'!$I$6:$M$14,2,0)))</f>
        <v>0</v>
      </c>
      <c r="V1006" s="62">
        <f>$G1006+$H1006+$K1006+IF(ISBLANK($E1006),0,$F1006*VLOOKUP($E1006,'INFO_Materials recyclability'!$I$6:$M$14,3,0))</f>
        <v>0</v>
      </c>
      <c r="W1006" s="62">
        <f>$I1006+$J1006+$L1006+$M1006+$N1006+$O1006+$P1006+$Q1006+$R1006+IF(ISBLANK($E1006),0,$F1006*(1-VLOOKUP($E1006,'INFO_Materials recyclability'!$I$6:$M$14,3,0)))</f>
        <v>0</v>
      </c>
      <c r="X1006" s="62">
        <f>$G1006+$H1006+$I1006+IF(ISBLANK($E1006),0,$F1006*VLOOKUP($E1006,'INFO_Materials recyclability'!$I$6:$M$14,4,0))</f>
        <v>0</v>
      </c>
      <c r="Y1006" s="62">
        <f>$J1006+$K1006+$L1006+$M1006+$N1006+$O1006+$P1006+$Q1006+$R1006+IF(ISBLANK($E1006),0,$F1006*(1-VLOOKUP($E1006,'INFO_Materials recyclability'!$I$6:$M$14,4,0)))</f>
        <v>0</v>
      </c>
      <c r="Z1006" s="62">
        <f>$G1006+$H1006+$I1006+$J1006+IF(ISBLANK($E1006),0,$F1006*VLOOKUP($E1006,'INFO_Materials recyclability'!$I$6:$M$14,5,0))</f>
        <v>0</v>
      </c>
      <c r="AA1006" s="62">
        <f>$K1006+$L1006+$M1006+$N1006+$O1006+$P1006+$Q1006+$R1006+IF(ISBLANK($E1006),0,$F1006*(1-VLOOKUP($E1006,'INFO_Materials recyclability'!$I$6:$M$14,5,0)))</f>
        <v>0</v>
      </c>
    </row>
    <row r="1007" spans="2:27" x14ac:dyDescent="0.35">
      <c r="B1007" s="5"/>
      <c r="C1007" s="5"/>
      <c r="D1007" s="26"/>
      <c r="E1007" s="51"/>
      <c r="F1007" s="53"/>
      <c r="G1007" s="49"/>
      <c r="H1007" s="49"/>
      <c r="I1007" s="49"/>
      <c r="J1007" s="49"/>
      <c r="K1007" s="49"/>
      <c r="L1007" s="49"/>
      <c r="M1007" s="49"/>
      <c r="N1007" s="49"/>
      <c r="O1007" s="49"/>
      <c r="P1007" s="56"/>
      <c r="Q1007" s="70"/>
      <c r="R1007" s="61"/>
      <c r="T1007" s="62">
        <f>$G1007+$H1007+$L1007+IF(ISBLANK($E1007),0,$F1007*VLOOKUP($E1007,'INFO_Materials recyclability'!$I$6:$M$14,2,0))</f>
        <v>0</v>
      </c>
      <c r="U1007" s="62">
        <f>$I1007+$J1007+$K1007+$M1007+$N1007+$O1007+$P1007+$Q1007+$R1007+IF(ISBLANK($E1007),0,$F1007*(1-VLOOKUP($E1007,'INFO_Materials recyclability'!$I$6:$M$14,2,0)))</f>
        <v>0</v>
      </c>
      <c r="V1007" s="62">
        <f>$G1007+$H1007+$K1007+IF(ISBLANK($E1007),0,$F1007*VLOOKUP($E1007,'INFO_Materials recyclability'!$I$6:$M$14,3,0))</f>
        <v>0</v>
      </c>
      <c r="W1007" s="62">
        <f>$I1007+$J1007+$L1007+$M1007+$N1007+$O1007+$P1007+$Q1007+$R1007+IF(ISBLANK($E1007),0,$F1007*(1-VLOOKUP($E1007,'INFO_Materials recyclability'!$I$6:$M$14,3,0)))</f>
        <v>0</v>
      </c>
      <c r="X1007" s="62">
        <f>$G1007+$H1007+$I1007+IF(ISBLANK($E1007),0,$F1007*VLOOKUP($E1007,'INFO_Materials recyclability'!$I$6:$M$14,4,0))</f>
        <v>0</v>
      </c>
      <c r="Y1007" s="62">
        <f>$J1007+$K1007+$L1007+$M1007+$N1007+$O1007+$P1007+$Q1007+$R1007+IF(ISBLANK($E1007),0,$F1007*(1-VLOOKUP($E1007,'INFO_Materials recyclability'!$I$6:$M$14,4,0)))</f>
        <v>0</v>
      </c>
      <c r="Z1007" s="62">
        <f>$G1007+$H1007+$I1007+$J1007+IF(ISBLANK($E1007),0,$F1007*VLOOKUP($E1007,'INFO_Materials recyclability'!$I$6:$M$14,5,0))</f>
        <v>0</v>
      </c>
      <c r="AA1007" s="62">
        <f>$K1007+$L1007+$M1007+$N1007+$O1007+$P1007+$Q1007+$R1007+IF(ISBLANK($E1007),0,$F1007*(1-VLOOKUP($E1007,'INFO_Materials recyclability'!$I$6:$M$14,5,0)))</f>
        <v>0</v>
      </c>
    </row>
    <row r="1008" spans="2:27" x14ac:dyDescent="0.35">
      <c r="B1008" s="5"/>
      <c r="C1008" s="5"/>
      <c r="D1008" s="26"/>
      <c r="E1008" s="51"/>
      <c r="F1008" s="53"/>
      <c r="G1008" s="49"/>
      <c r="H1008" s="49"/>
      <c r="I1008" s="49"/>
      <c r="J1008" s="49"/>
      <c r="K1008" s="49"/>
      <c r="L1008" s="49"/>
      <c r="M1008" s="49"/>
      <c r="N1008" s="49"/>
      <c r="O1008" s="49"/>
      <c r="P1008" s="56"/>
      <c r="Q1008" s="70"/>
      <c r="R1008" s="61"/>
      <c r="T1008" s="62">
        <f>$G1008+$H1008+$L1008+IF(ISBLANK($E1008),0,$F1008*VLOOKUP($E1008,'INFO_Materials recyclability'!$I$6:$M$14,2,0))</f>
        <v>0</v>
      </c>
      <c r="U1008" s="62">
        <f>$I1008+$J1008+$K1008+$M1008+$N1008+$O1008+$P1008+$Q1008+$R1008+IF(ISBLANK($E1008),0,$F1008*(1-VLOOKUP($E1008,'INFO_Materials recyclability'!$I$6:$M$14,2,0)))</f>
        <v>0</v>
      </c>
      <c r="V1008" s="62">
        <f>$G1008+$H1008+$K1008+IF(ISBLANK($E1008),0,$F1008*VLOOKUP($E1008,'INFO_Materials recyclability'!$I$6:$M$14,3,0))</f>
        <v>0</v>
      </c>
      <c r="W1008" s="62">
        <f>$I1008+$J1008+$L1008+$M1008+$N1008+$O1008+$P1008+$Q1008+$R1008+IF(ISBLANK($E1008),0,$F1008*(1-VLOOKUP($E1008,'INFO_Materials recyclability'!$I$6:$M$14,3,0)))</f>
        <v>0</v>
      </c>
      <c r="X1008" s="62">
        <f>$G1008+$H1008+$I1008+IF(ISBLANK($E1008),0,$F1008*VLOOKUP($E1008,'INFO_Materials recyclability'!$I$6:$M$14,4,0))</f>
        <v>0</v>
      </c>
      <c r="Y1008" s="62">
        <f>$J1008+$K1008+$L1008+$M1008+$N1008+$O1008+$P1008+$Q1008+$R1008+IF(ISBLANK($E1008),0,$F1008*(1-VLOOKUP($E1008,'INFO_Materials recyclability'!$I$6:$M$14,4,0)))</f>
        <v>0</v>
      </c>
      <c r="Z1008" s="62">
        <f>$G1008+$H1008+$I1008+$J1008+IF(ISBLANK($E1008),0,$F1008*VLOOKUP($E1008,'INFO_Materials recyclability'!$I$6:$M$14,5,0))</f>
        <v>0</v>
      </c>
      <c r="AA1008" s="62">
        <f>$K1008+$L1008+$M1008+$N1008+$O1008+$P1008+$Q1008+$R1008+IF(ISBLANK($E1008),0,$F1008*(1-VLOOKUP($E1008,'INFO_Materials recyclability'!$I$6:$M$14,5,0)))</f>
        <v>0</v>
      </c>
    </row>
    <row r="1009" spans="2:27" x14ac:dyDescent="0.35">
      <c r="B1009" s="5"/>
      <c r="C1009" s="5"/>
      <c r="D1009" s="26"/>
      <c r="E1009" s="51"/>
      <c r="F1009" s="53"/>
      <c r="G1009" s="49"/>
      <c r="H1009" s="49"/>
      <c r="I1009" s="49"/>
      <c r="J1009" s="49"/>
      <c r="K1009" s="49"/>
      <c r="L1009" s="49"/>
      <c r="M1009" s="49"/>
      <c r="N1009" s="49"/>
      <c r="O1009" s="49"/>
      <c r="P1009" s="56"/>
      <c r="Q1009" s="70"/>
      <c r="R1009" s="61"/>
      <c r="T1009" s="62">
        <f>$G1009+$H1009+$L1009+IF(ISBLANK($E1009),0,$F1009*VLOOKUP($E1009,'INFO_Materials recyclability'!$I$6:$M$14,2,0))</f>
        <v>0</v>
      </c>
      <c r="U1009" s="62">
        <f>$I1009+$J1009+$K1009+$M1009+$N1009+$O1009+$P1009+$Q1009+$R1009+IF(ISBLANK($E1009),0,$F1009*(1-VLOOKUP($E1009,'INFO_Materials recyclability'!$I$6:$M$14,2,0)))</f>
        <v>0</v>
      </c>
      <c r="V1009" s="62">
        <f>$G1009+$H1009+$K1009+IF(ISBLANK($E1009),0,$F1009*VLOOKUP($E1009,'INFO_Materials recyclability'!$I$6:$M$14,3,0))</f>
        <v>0</v>
      </c>
      <c r="W1009" s="62">
        <f>$I1009+$J1009+$L1009+$M1009+$N1009+$O1009+$P1009+$Q1009+$R1009+IF(ISBLANK($E1009),0,$F1009*(1-VLOOKUP($E1009,'INFO_Materials recyclability'!$I$6:$M$14,3,0)))</f>
        <v>0</v>
      </c>
      <c r="X1009" s="62">
        <f>$G1009+$H1009+$I1009+IF(ISBLANK($E1009),0,$F1009*VLOOKUP($E1009,'INFO_Materials recyclability'!$I$6:$M$14,4,0))</f>
        <v>0</v>
      </c>
      <c r="Y1009" s="62">
        <f>$J1009+$K1009+$L1009+$M1009+$N1009+$O1009+$P1009+$Q1009+$R1009+IF(ISBLANK($E1009),0,$F1009*(1-VLOOKUP($E1009,'INFO_Materials recyclability'!$I$6:$M$14,4,0)))</f>
        <v>0</v>
      </c>
      <c r="Z1009" s="62">
        <f>$G1009+$H1009+$I1009+$J1009+IF(ISBLANK($E1009),0,$F1009*VLOOKUP($E1009,'INFO_Materials recyclability'!$I$6:$M$14,5,0))</f>
        <v>0</v>
      </c>
      <c r="AA1009" s="62">
        <f>$K1009+$L1009+$M1009+$N1009+$O1009+$P1009+$Q1009+$R1009+IF(ISBLANK($E1009),0,$F1009*(1-VLOOKUP($E1009,'INFO_Materials recyclability'!$I$6:$M$14,5,0)))</f>
        <v>0</v>
      </c>
    </row>
    <row r="1010" spans="2:27" x14ac:dyDescent="0.35">
      <c r="B1010" s="5"/>
      <c r="C1010" s="5"/>
      <c r="D1010" s="26"/>
      <c r="E1010" s="51"/>
      <c r="F1010" s="53"/>
      <c r="G1010" s="49"/>
      <c r="H1010" s="49"/>
      <c r="I1010" s="49"/>
      <c r="J1010" s="49"/>
      <c r="K1010" s="49"/>
      <c r="L1010" s="49"/>
      <c r="M1010" s="49"/>
      <c r="N1010" s="49"/>
      <c r="O1010" s="49"/>
      <c r="P1010" s="56"/>
      <c r="Q1010" s="70"/>
      <c r="R1010" s="61"/>
      <c r="T1010" s="62">
        <f>$G1010+$H1010+$L1010+IF(ISBLANK($E1010),0,$F1010*VLOOKUP($E1010,'INFO_Materials recyclability'!$I$6:$M$14,2,0))</f>
        <v>0</v>
      </c>
      <c r="U1010" s="62">
        <f>$I1010+$J1010+$K1010+$M1010+$N1010+$O1010+$P1010+$Q1010+$R1010+IF(ISBLANK($E1010),0,$F1010*(1-VLOOKUP($E1010,'INFO_Materials recyclability'!$I$6:$M$14,2,0)))</f>
        <v>0</v>
      </c>
      <c r="V1010" s="62">
        <f>$G1010+$H1010+$K1010+IF(ISBLANK($E1010),0,$F1010*VLOOKUP($E1010,'INFO_Materials recyclability'!$I$6:$M$14,3,0))</f>
        <v>0</v>
      </c>
      <c r="W1010" s="62">
        <f>$I1010+$J1010+$L1010+$M1010+$N1010+$O1010+$P1010+$Q1010+$R1010+IF(ISBLANK($E1010),0,$F1010*(1-VLOOKUP($E1010,'INFO_Materials recyclability'!$I$6:$M$14,3,0)))</f>
        <v>0</v>
      </c>
      <c r="X1010" s="62">
        <f>$G1010+$H1010+$I1010+IF(ISBLANK($E1010),0,$F1010*VLOOKUP($E1010,'INFO_Materials recyclability'!$I$6:$M$14,4,0))</f>
        <v>0</v>
      </c>
      <c r="Y1010" s="62">
        <f>$J1010+$K1010+$L1010+$M1010+$N1010+$O1010+$P1010+$Q1010+$R1010+IF(ISBLANK($E1010),0,$F1010*(1-VLOOKUP($E1010,'INFO_Materials recyclability'!$I$6:$M$14,4,0)))</f>
        <v>0</v>
      </c>
      <c r="Z1010" s="62">
        <f>$G1010+$H1010+$I1010+$J1010+IF(ISBLANK($E1010),0,$F1010*VLOOKUP($E1010,'INFO_Materials recyclability'!$I$6:$M$14,5,0))</f>
        <v>0</v>
      </c>
      <c r="AA1010" s="62">
        <f>$K1010+$L1010+$M1010+$N1010+$O1010+$P1010+$Q1010+$R1010+IF(ISBLANK($E1010),0,$F1010*(1-VLOOKUP($E1010,'INFO_Materials recyclability'!$I$6:$M$14,5,0)))</f>
        <v>0</v>
      </c>
    </row>
    <row r="1011" spans="2:27" x14ac:dyDescent="0.35">
      <c r="B1011" s="5"/>
      <c r="C1011" s="5"/>
      <c r="D1011" s="26"/>
      <c r="E1011" s="51"/>
      <c r="F1011" s="53"/>
      <c r="G1011" s="49"/>
      <c r="H1011" s="49"/>
      <c r="I1011" s="49"/>
      <c r="J1011" s="49"/>
      <c r="K1011" s="49"/>
      <c r="L1011" s="49"/>
      <c r="M1011" s="49"/>
      <c r="N1011" s="49"/>
      <c r="O1011" s="49"/>
      <c r="P1011" s="56"/>
      <c r="Q1011" s="70"/>
      <c r="R1011" s="61"/>
      <c r="T1011" s="62">
        <f>$G1011+$H1011+$L1011+IF(ISBLANK($E1011),0,$F1011*VLOOKUP($E1011,'INFO_Materials recyclability'!$I$6:$M$14,2,0))</f>
        <v>0</v>
      </c>
      <c r="U1011" s="62">
        <f>$I1011+$J1011+$K1011+$M1011+$N1011+$O1011+$P1011+$Q1011+$R1011+IF(ISBLANK($E1011),0,$F1011*(1-VLOOKUP($E1011,'INFO_Materials recyclability'!$I$6:$M$14,2,0)))</f>
        <v>0</v>
      </c>
      <c r="V1011" s="62">
        <f>$G1011+$H1011+$K1011+IF(ISBLANK($E1011),0,$F1011*VLOOKUP($E1011,'INFO_Materials recyclability'!$I$6:$M$14,3,0))</f>
        <v>0</v>
      </c>
      <c r="W1011" s="62">
        <f>$I1011+$J1011+$L1011+$M1011+$N1011+$O1011+$P1011+$Q1011+$R1011+IF(ISBLANK($E1011),0,$F1011*(1-VLOOKUP($E1011,'INFO_Materials recyclability'!$I$6:$M$14,3,0)))</f>
        <v>0</v>
      </c>
      <c r="X1011" s="62">
        <f>$G1011+$H1011+$I1011+IF(ISBLANK($E1011),0,$F1011*VLOOKUP($E1011,'INFO_Materials recyclability'!$I$6:$M$14,4,0))</f>
        <v>0</v>
      </c>
      <c r="Y1011" s="62">
        <f>$J1011+$K1011+$L1011+$M1011+$N1011+$O1011+$P1011+$Q1011+$R1011+IF(ISBLANK($E1011),0,$F1011*(1-VLOOKUP($E1011,'INFO_Materials recyclability'!$I$6:$M$14,4,0)))</f>
        <v>0</v>
      </c>
      <c r="Z1011" s="62">
        <f>$G1011+$H1011+$I1011+$J1011+IF(ISBLANK($E1011),0,$F1011*VLOOKUP($E1011,'INFO_Materials recyclability'!$I$6:$M$14,5,0))</f>
        <v>0</v>
      </c>
      <c r="AA1011" s="62">
        <f>$K1011+$L1011+$M1011+$N1011+$O1011+$P1011+$Q1011+$R1011+IF(ISBLANK($E1011),0,$F1011*(1-VLOOKUP($E1011,'INFO_Materials recyclability'!$I$6:$M$14,5,0)))</f>
        <v>0</v>
      </c>
    </row>
    <row r="1012" spans="2:27" x14ac:dyDescent="0.35">
      <c r="B1012" s="5"/>
      <c r="C1012" s="5"/>
      <c r="D1012" s="26"/>
      <c r="E1012" s="51"/>
      <c r="F1012" s="53"/>
      <c r="G1012" s="49"/>
      <c r="H1012" s="49"/>
      <c r="I1012" s="49"/>
      <c r="J1012" s="49"/>
      <c r="K1012" s="49"/>
      <c r="L1012" s="49"/>
      <c r="M1012" s="49"/>
      <c r="N1012" s="49"/>
      <c r="O1012" s="49"/>
      <c r="P1012" s="56"/>
      <c r="Q1012" s="70"/>
      <c r="R1012" s="61"/>
      <c r="T1012" s="62">
        <f>$G1012+$H1012+$L1012+IF(ISBLANK($E1012),0,$F1012*VLOOKUP($E1012,'INFO_Materials recyclability'!$I$6:$M$14,2,0))</f>
        <v>0</v>
      </c>
      <c r="U1012" s="62">
        <f>$I1012+$J1012+$K1012+$M1012+$N1012+$O1012+$P1012+$Q1012+$R1012+IF(ISBLANK($E1012),0,$F1012*(1-VLOOKUP($E1012,'INFO_Materials recyclability'!$I$6:$M$14,2,0)))</f>
        <v>0</v>
      </c>
      <c r="V1012" s="62">
        <f>$G1012+$H1012+$K1012+IF(ISBLANK($E1012),0,$F1012*VLOOKUP($E1012,'INFO_Materials recyclability'!$I$6:$M$14,3,0))</f>
        <v>0</v>
      </c>
      <c r="W1012" s="62">
        <f>$I1012+$J1012+$L1012+$M1012+$N1012+$O1012+$P1012+$Q1012+$R1012+IF(ISBLANK($E1012),0,$F1012*(1-VLOOKUP($E1012,'INFO_Materials recyclability'!$I$6:$M$14,3,0)))</f>
        <v>0</v>
      </c>
      <c r="X1012" s="62">
        <f>$G1012+$H1012+$I1012+IF(ISBLANK($E1012),0,$F1012*VLOOKUP($E1012,'INFO_Materials recyclability'!$I$6:$M$14,4,0))</f>
        <v>0</v>
      </c>
      <c r="Y1012" s="62">
        <f>$J1012+$K1012+$L1012+$M1012+$N1012+$O1012+$P1012+$Q1012+$R1012+IF(ISBLANK($E1012),0,$F1012*(1-VLOOKUP($E1012,'INFO_Materials recyclability'!$I$6:$M$14,4,0)))</f>
        <v>0</v>
      </c>
      <c r="Z1012" s="62">
        <f>$G1012+$H1012+$I1012+$J1012+IF(ISBLANK($E1012),0,$F1012*VLOOKUP($E1012,'INFO_Materials recyclability'!$I$6:$M$14,5,0))</f>
        <v>0</v>
      </c>
      <c r="AA1012" s="62">
        <f>$K1012+$L1012+$M1012+$N1012+$O1012+$P1012+$Q1012+$R1012+IF(ISBLANK($E1012),0,$F1012*(1-VLOOKUP($E1012,'INFO_Materials recyclability'!$I$6:$M$14,5,0)))</f>
        <v>0</v>
      </c>
    </row>
    <row r="1013" spans="2:27" x14ac:dyDescent="0.35">
      <c r="B1013" s="5"/>
      <c r="C1013" s="5"/>
      <c r="D1013" s="26"/>
      <c r="E1013" s="51"/>
      <c r="F1013" s="53"/>
      <c r="G1013" s="49"/>
      <c r="H1013" s="49"/>
      <c r="I1013" s="49"/>
      <c r="J1013" s="49"/>
      <c r="K1013" s="49"/>
      <c r="L1013" s="49"/>
      <c r="M1013" s="49"/>
      <c r="N1013" s="49"/>
      <c r="O1013" s="49"/>
      <c r="P1013" s="56"/>
      <c r="Q1013" s="70"/>
      <c r="R1013" s="61"/>
      <c r="T1013" s="62">
        <f>$G1013+$H1013+$L1013+IF(ISBLANK($E1013),0,$F1013*VLOOKUP($E1013,'INFO_Materials recyclability'!$I$6:$M$14,2,0))</f>
        <v>0</v>
      </c>
      <c r="U1013" s="62">
        <f>$I1013+$J1013+$K1013+$M1013+$N1013+$O1013+$P1013+$Q1013+$R1013+IF(ISBLANK($E1013),0,$F1013*(1-VLOOKUP($E1013,'INFO_Materials recyclability'!$I$6:$M$14,2,0)))</f>
        <v>0</v>
      </c>
      <c r="V1013" s="62">
        <f>$G1013+$H1013+$K1013+IF(ISBLANK($E1013),0,$F1013*VLOOKUP($E1013,'INFO_Materials recyclability'!$I$6:$M$14,3,0))</f>
        <v>0</v>
      </c>
      <c r="W1013" s="62">
        <f>$I1013+$J1013+$L1013+$M1013+$N1013+$O1013+$P1013+$Q1013+$R1013+IF(ISBLANK($E1013),0,$F1013*(1-VLOOKUP($E1013,'INFO_Materials recyclability'!$I$6:$M$14,3,0)))</f>
        <v>0</v>
      </c>
      <c r="X1013" s="62">
        <f>$G1013+$H1013+$I1013+IF(ISBLANK($E1013),0,$F1013*VLOOKUP($E1013,'INFO_Materials recyclability'!$I$6:$M$14,4,0))</f>
        <v>0</v>
      </c>
      <c r="Y1013" s="62">
        <f>$J1013+$K1013+$L1013+$M1013+$N1013+$O1013+$P1013+$Q1013+$R1013+IF(ISBLANK($E1013),0,$F1013*(1-VLOOKUP($E1013,'INFO_Materials recyclability'!$I$6:$M$14,4,0)))</f>
        <v>0</v>
      </c>
      <c r="Z1013" s="62">
        <f>$G1013+$H1013+$I1013+$J1013+IF(ISBLANK($E1013),0,$F1013*VLOOKUP($E1013,'INFO_Materials recyclability'!$I$6:$M$14,5,0))</f>
        <v>0</v>
      </c>
      <c r="AA1013" s="62">
        <f>$K1013+$L1013+$M1013+$N1013+$O1013+$P1013+$Q1013+$R1013+IF(ISBLANK($E1013),0,$F1013*(1-VLOOKUP($E1013,'INFO_Materials recyclability'!$I$6:$M$14,5,0)))</f>
        <v>0</v>
      </c>
    </row>
    <row r="1014" spans="2:27" x14ac:dyDescent="0.35">
      <c r="B1014" s="5"/>
      <c r="C1014" s="5"/>
      <c r="D1014" s="26"/>
      <c r="E1014" s="51"/>
      <c r="F1014" s="53"/>
      <c r="G1014" s="49"/>
      <c r="H1014" s="49"/>
      <c r="I1014" s="49"/>
      <c r="J1014" s="49"/>
      <c r="K1014" s="49"/>
      <c r="L1014" s="49"/>
      <c r="M1014" s="49"/>
      <c r="N1014" s="49"/>
      <c r="O1014" s="49"/>
      <c r="P1014" s="56"/>
      <c r="Q1014" s="70"/>
      <c r="R1014" s="61"/>
      <c r="T1014" s="62">
        <f>$G1014+$H1014+$L1014+IF(ISBLANK($E1014),0,$F1014*VLOOKUP($E1014,'INFO_Materials recyclability'!$I$6:$M$14,2,0))</f>
        <v>0</v>
      </c>
      <c r="U1014" s="62">
        <f>$I1014+$J1014+$K1014+$M1014+$N1014+$O1014+$P1014+$Q1014+$R1014+IF(ISBLANK($E1014),0,$F1014*(1-VLOOKUP($E1014,'INFO_Materials recyclability'!$I$6:$M$14,2,0)))</f>
        <v>0</v>
      </c>
      <c r="V1014" s="62">
        <f>$G1014+$H1014+$K1014+IF(ISBLANK($E1014),0,$F1014*VLOOKUP($E1014,'INFO_Materials recyclability'!$I$6:$M$14,3,0))</f>
        <v>0</v>
      </c>
      <c r="W1014" s="62">
        <f>$I1014+$J1014+$L1014+$M1014+$N1014+$O1014+$P1014+$Q1014+$R1014+IF(ISBLANK($E1014),0,$F1014*(1-VLOOKUP($E1014,'INFO_Materials recyclability'!$I$6:$M$14,3,0)))</f>
        <v>0</v>
      </c>
      <c r="X1014" s="62">
        <f>$G1014+$H1014+$I1014+IF(ISBLANK($E1014),0,$F1014*VLOOKUP($E1014,'INFO_Materials recyclability'!$I$6:$M$14,4,0))</f>
        <v>0</v>
      </c>
      <c r="Y1014" s="62">
        <f>$J1014+$K1014+$L1014+$M1014+$N1014+$O1014+$P1014+$Q1014+$R1014+IF(ISBLANK($E1014),0,$F1014*(1-VLOOKUP($E1014,'INFO_Materials recyclability'!$I$6:$M$14,4,0)))</f>
        <v>0</v>
      </c>
      <c r="Z1014" s="62">
        <f>$G1014+$H1014+$I1014+$J1014+IF(ISBLANK($E1014),0,$F1014*VLOOKUP($E1014,'INFO_Materials recyclability'!$I$6:$M$14,5,0))</f>
        <v>0</v>
      </c>
      <c r="AA1014" s="62">
        <f>$K1014+$L1014+$M1014+$N1014+$O1014+$P1014+$Q1014+$R1014+IF(ISBLANK($E1014),0,$F1014*(1-VLOOKUP($E1014,'INFO_Materials recyclability'!$I$6:$M$14,5,0)))</f>
        <v>0</v>
      </c>
    </row>
  </sheetData>
  <sheetProtection algorithmName="SHA-512" hashValue="c7QtyC7kjLXxagLY+FC0X3jVvwRl8nu1aR4ZWpBlpsk/gojwYi8XYr4xeOYtTbS2sGKAiThMxBJmmQO9RY8idg==" saltValue="sHvMV7s5MXUKnoxfWpD+DA==" spinCount="100000" sheet="1" objects="1" scenarios="1" selectLockedCells="1"/>
  <mergeCells count="33">
    <mergeCell ref="G14:Q14"/>
    <mergeCell ref="R4:R6"/>
    <mergeCell ref="R12:R14"/>
    <mergeCell ref="T12:U12"/>
    <mergeCell ref="V12:W12"/>
    <mergeCell ref="T4:AE7"/>
    <mergeCell ref="X12:Y12"/>
    <mergeCell ref="Z12:AA12"/>
    <mergeCell ref="T11:AA11"/>
    <mergeCell ref="M11:Q11"/>
    <mergeCell ref="I12:J12"/>
    <mergeCell ref="K12:L12"/>
    <mergeCell ref="M12:O12"/>
    <mergeCell ref="B11:F11"/>
    <mergeCell ref="G11:H11"/>
    <mergeCell ref="I11:L11"/>
    <mergeCell ref="F12:F13"/>
    <mergeCell ref="B7:C7"/>
    <mergeCell ref="E12:E13"/>
    <mergeCell ref="B12:B13"/>
    <mergeCell ref="C12:C13"/>
    <mergeCell ref="D12:D13"/>
    <mergeCell ref="B1:Q1"/>
    <mergeCell ref="B5:C5"/>
    <mergeCell ref="B6:C6"/>
    <mergeCell ref="J5:K6"/>
    <mergeCell ref="J4:L4"/>
    <mergeCell ref="L5:L6"/>
    <mergeCell ref="N4:O4"/>
    <mergeCell ref="N5:O6"/>
    <mergeCell ref="B4:C4"/>
    <mergeCell ref="G5:H6"/>
    <mergeCell ref="G4:H4"/>
  </mergeCells>
  <phoneticPr fontId="4" type="noConversion"/>
  <conditionalFormatting sqref="D5:E5">
    <cfRule type="cellIs" dxfId="11" priority="6" operator="lessThan">
      <formula>0.5</formula>
    </cfRule>
  </conditionalFormatting>
  <conditionalFormatting sqref="E6:E7">
    <cfRule type="cellIs" dxfId="10" priority="4" operator="lessThan">
      <formula>0.95</formula>
    </cfRule>
  </conditionalFormatting>
  <conditionalFormatting sqref="F15:F1014">
    <cfRule type="expression" dxfId="9" priority="21">
      <formula>#REF!&lt;&gt;#REF!</formula>
    </cfRule>
  </conditionalFormatting>
  <conditionalFormatting sqref="G5">
    <cfRule type="cellIs" dxfId="8" priority="5" operator="equal">
      <formula>"produit majoritairement recyclable"</formula>
    </cfRule>
  </conditionalFormatting>
  <conditionalFormatting sqref="G15:S213 S214 G214:R1014">
    <cfRule type="expression" dxfId="7" priority="22">
      <formula>F15=#REF!</formula>
    </cfRule>
  </conditionalFormatting>
  <conditionalFormatting sqref="N5">
    <cfRule type="cellIs" dxfId="6" priority="1" operator="equal">
      <formula>"produit majoritairement recyclable"</formula>
    </cfRule>
  </conditionalFormatting>
  <dataValidations count="2">
    <dataValidation type="decimal" allowBlank="1" showInputMessage="1" showErrorMessage="1" sqref="S15:S214 G15:R1014" xr:uid="{00000000-0002-0000-0000-0000D3070000}">
      <formula1>0.00000001</formula1>
      <formula2>999999999</formula2>
    </dataValidation>
    <dataValidation type="list" allowBlank="1" showInputMessage="1" showErrorMessage="1" sqref="L5:L6" xr:uid="{95151F79-781B-4C0B-9546-C9E73234E79C}">
      <formula1>"Not required, Yes, No"</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9B3BF41-8E47-4DB8-8FD9-60FF620A37D4}">
          <x14:formula1>
            <xm:f>'INFO_Materials recyclability'!$I$6:$I$14</xm:f>
          </x14:formula1>
          <xm:sqref>E15:E1014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8CD3B-99E7-4AD0-AB60-E518F40E1F12}">
  <dimension ref="B1:N28"/>
  <sheetViews>
    <sheetView showGridLines="0" workbookViewId="0">
      <selection activeCell="B1" sqref="B1:N1"/>
    </sheetView>
  </sheetViews>
  <sheetFormatPr baseColWidth="10" defaultRowHeight="14.5" x14ac:dyDescent="0.35"/>
  <cols>
    <col min="1" max="1" width="10.90625" style="104"/>
    <col min="2" max="2" width="60.36328125" style="104" customWidth="1"/>
    <col min="3" max="3" width="70.1796875" style="104" customWidth="1"/>
    <col min="4" max="4" width="10.36328125" style="104" customWidth="1"/>
    <col min="5" max="16384" width="10.90625" style="104"/>
  </cols>
  <sheetData>
    <row r="1" spans="2:14" customFormat="1" ht="383.5" customHeight="1" thickBot="1" x14ac:dyDescent="0.4">
      <c r="B1" s="159" t="s">
        <v>836</v>
      </c>
      <c r="C1" s="160"/>
      <c r="D1" s="160"/>
      <c r="E1" s="160"/>
      <c r="F1" s="160"/>
      <c r="G1" s="160"/>
      <c r="H1" s="160"/>
      <c r="I1" s="160"/>
      <c r="J1" s="160"/>
      <c r="K1" s="160"/>
      <c r="L1" s="160"/>
      <c r="M1" s="160"/>
      <c r="N1" s="161"/>
    </row>
    <row r="2" spans="2:14" customFormat="1" x14ac:dyDescent="0.35">
      <c r="B2" s="72"/>
      <c r="C2" s="72"/>
      <c r="D2" s="72"/>
      <c r="E2" s="72"/>
      <c r="F2" s="72"/>
      <c r="G2" s="72"/>
      <c r="H2" s="72"/>
      <c r="I2" s="72"/>
      <c r="J2" s="72"/>
      <c r="K2" s="72"/>
      <c r="L2" s="72"/>
      <c r="M2" s="72"/>
      <c r="N2" s="72"/>
    </row>
    <row r="3" spans="2:14" customFormat="1" x14ac:dyDescent="0.35">
      <c r="B3" s="72"/>
      <c r="C3" s="72"/>
      <c r="D3" s="72"/>
      <c r="E3" s="72"/>
      <c r="F3" s="72"/>
      <c r="G3" s="72"/>
      <c r="H3" s="72"/>
      <c r="I3" s="72"/>
      <c r="J3" s="72"/>
      <c r="K3" s="72"/>
      <c r="L3" s="72"/>
      <c r="M3" s="72"/>
      <c r="N3" s="72"/>
    </row>
    <row r="4" spans="2:14" customFormat="1" x14ac:dyDescent="0.35">
      <c r="B4" s="72"/>
      <c r="C4" s="72"/>
      <c r="D4" s="72"/>
      <c r="E4" s="72"/>
      <c r="F4" s="72"/>
      <c r="G4" s="72"/>
      <c r="H4" s="72"/>
      <c r="I4" s="72"/>
      <c r="J4" s="72"/>
      <c r="K4" s="72"/>
      <c r="L4" s="72"/>
      <c r="M4" s="72"/>
      <c r="N4" s="72"/>
    </row>
    <row r="5" spans="2:14" customFormat="1" x14ac:dyDescent="0.35">
      <c r="B5" s="72"/>
      <c r="C5" s="72"/>
      <c r="D5" s="72"/>
      <c r="E5" s="72"/>
      <c r="F5" s="72"/>
      <c r="G5" s="72"/>
      <c r="H5" s="72"/>
      <c r="I5" s="72"/>
      <c r="J5" s="72"/>
      <c r="K5" s="72"/>
      <c r="L5" s="72"/>
      <c r="M5" s="72"/>
      <c r="N5" s="72"/>
    </row>
    <row r="6" spans="2:14" s="71" customFormat="1" ht="15" thickBot="1" x14ac:dyDescent="0.4"/>
    <row r="7" spans="2:14" ht="18.5" x14ac:dyDescent="0.35">
      <c r="B7" s="29" t="s">
        <v>646</v>
      </c>
    </row>
    <row r="10" spans="2:14" ht="16" thickBot="1" x14ac:dyDescent="0.4">
      <c r="B10" s="91" t="s">
        <v>766</v>
      </c>
      <c r="C10" s="91" t="s">
        <v>767</v>
      </c>
    </row>
    <row r="11" spans="2:14" ht="14.5" customHeight="1" x14ac:dyDescent="0.35">
      <c r="B11" s="214" t="s">
        <v>753</v>
      </c>
      <c r="C11" s="128" t="s">
        <v>754</v>
      </c>
    </row>
    <row r="12" spans="2:14" ht="15" thickBot="1" x14ac:dyDescent="0.4">
      <c r="B12" s="215"/>
      <c r="C12" s="127" t="s">
        <v>755</v>
      </c>
    </row>
    <row r="13" spans="2:14" x14ac:dyDescent="0.35">
      <c r="B13" s="214" t="s">
        <v>756</v>
      </c>
      <c r="C13" s="128" t="s">
        <v>757</v>
      </c>
    </row>
    <row r="14" spans="2:14" ht="15" thickBot="1" x14ac:dyDescent="0.4">
      <c r="B14" s="215"/>
      <c r="C14" s="127" t="s">
        <v>758</v>
      </c>
    </row>
    <row r="15" spans="2:14" x14ac:dyDescent="0.35">
      <c r="B15" s="214" t="s">
        <v>759</v>
      </c>
      <c r="C15" s="128" t="s">
        <v>768</v>
      </c>
    </row>
    <row r="16" spans="2:14" ht="15" thickBot="1" x14ac:dyDescent="0.4">
      <c r="B16" s="215"/>
      <c r="C16" s="127" t="s">
        <v>769</v>
      </c>
    </row>
    <row r="17" spans="2:3" x14ac:dyDescent="0.35">
      <c r="B17" s="212" t="s">
        <v>760</v>
      </c>
      <c r="C17" s="128" t="s">
        <v>770</v>
      </c>
    </row>
    <row r="18" spans="2:3" ht="15" thickBot="1" x14ac:dyDescent="0.4">
      <c r="B18" s="213"/>
      <c r="C18" s="127" t="s">
        <v>771</v>
      </c>
    </row>
    <row r="19" spans="2:3" x14ac:dyDescent="0.35">
      <c r="B19" s="212" t="s">
        <v>761</v>
      </c>
      <c r="C19" s="128" t="s">
        <v>772</v>
      </c>
    </row>
    <row r="20" spans="2:3" ht="15" thickBot="1" x14ac:dyDescent="0.4">
      <c r="B20" s="213"/>
      <c r="C20" s="127" t="s">
        <v>773</v>
      </c>
    </row>
    <row r="21" spans="2:3" x14ac:dyDescent="0.35">
      <c r="B21" s="212" t="s">
        <v>762</v>
      </c>
      <c r="C21" s="128" t="s">
        <v>774</v>
      </c>
    </row>
    <row r="22" spans="2:3" ht="15" thickBot="1" x14ac:dyDescent="0.4">
      <c r="B22" s="213"/>
      <c r="C22" s="127" t="s">
        <v>775</v>
      </c>
    </row>
    <row r="23" spans="2:3" x14ac:dyDescent="0.35">
      <c r="B23" s="212" t="s">
        <v>763</v>
      </c>
      <c r="C23" s="128" t="s">
        <v>776</v>
      </c>
    </row>
    <row r="24" spans="2:3" ht="15" thickBot="1" x14ac:dyDescent="0.4">
      <c r="B24" s="213"/>
      <c r="C24" s="127" t="s">
        <v>777</v>
      </c>
    </row>
    <row r="25" spans="2:3" x14ac:dyDescent="0.35">
      <c r="B25" s="212" t="s">
        <v>764</v>
      </c>
      <c r="C25" s="128" t="s">
        <v>778</v>
      </c>
    </row>
    <row r="26" spans="2:3" ht="29.5" thickBot="1" x14ac:dyDescent="0.4">
      <c r="B26" s="213"/>
      <c r="C26" s="127" t="s">
        <v>779</v>
      </c>
    </row>
    <row r="27" spans="2:3" x14ac:dyDescent="0.35">
      <c r="B27" s="212" t="s">
        <v>765</v>
      </c>
      <c r="C27" s="128" t="s">
        <v>770</v>
      </c>
    </row>
    <row r="28" spans="2:3" ht="15" thickBot="1" x14ac:dyDescent="0.4">
      <c r="B28" s="213"/>
      <c r="C28" s="127" t="s">
        <v>780</v>
      </c>
    </row>
  </sheetData>
  <sheetProtection algorithmName="SHA-512" hashValue="dsfIpZap39bZO0HgilTgPD6ltcehztYn9flMx2M/dX2qVjtNFRxiNWYgLGV6Jw5iwGaUGYFcycUfJasZ8npOAQ==" saltValue="etZDTIhQGqRx7+p/fUynhQ==" spinCount="100000" sheet="1" objects="1" scenarios="1" selectLockedCells="1"/>
  <mergeCells count="10">
    <mergeCell ref="B23:B24"/>
    <mergeCell ref="B25:B26"/>
    <mergeCell ref="B27:B28"/>
    <mergeCell ref="B1:N1"/>
    <mergeCell ref="B11:B12"/>
    <mergeCell ref="B13:B14"/>
    <mergeCell ref="B15:B16"/>
    <mergeCell ref="B17:B18"/>
    <mergeCell ref="B19:B20"/>
    <mergeCell ref="B21:B2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FED0F-95E0-4C16-8540-E911EFD0ED4E}">
  <dimension ref="A1:L15"/>
  <sheetViews>
    <sheetView showGridLines="0" workbookViewId="0">
      <selection activeCell="D13" sqref="D13:K13"/>
    </sheetView>
  </sheetViews>
  <sheetFormatPr baseColWidth="10" defaultColWidth="8.90625" defaultRowHeight="14.5" x14ac:dyDescent="0.35"/>
  <cols>
    <col min="1" max="2" width="4.6328125" style="124" customWidth="1"/>
    <col min="3" max="3" width="37" style="124" customWidth="1"/>
    <col min="4" max="4" width="9.7265625" style="124" customWidth="1"/>
    <col min="5" max="5" width="31.90625" style="124" customWidth="1"/>
    <col min="6" max="6" width="9" style="125" customWidth="1"/>
    <col min="7" max="7" width="29.36328125" style="125" customWidth="1"/>
    <col min="8" max="8" width="8.08984375" style="125" customWidth="1"/>
    <col min="9" max="9" width="43.26953125" style="125" customWidth="1"/>
    <col min="10" max="10" width="12.7265625" style="125" customWidth="1"/>
    <col min="11" max="11" width="36.08984375" style="125" customWidth="1"/>
    <col min="12" max="16384" width="8.90625" style="125"/>
  </cols>
  <sheetData>
    <row r="1" spans="2:12" ht="15" thickBot="1" x14ac:dyDescent="0.4"/>
    <row r="2" spans="2:12" ht="18.5" x14ac:dyDescent="0.45">
      <c r="B2" s="111"/>
      <c r="C2" s="123" t="s">
        <v>781</v>
      </c>
      <c r="D2" s="112"/>
      <c r="E2" s="112"/>
      <c r="F2" s="113"/>
      <c r="G2" s="113"/>
      <c r="H2" s="113"/>
      <c r="I2" s="113"/>
      <c r="J2" s="113"/>
      <c r="K2" s="113"/>
      <c r="L2" s="114"/>
    </row>
    <row r="3" spans="2:12" ht="15" thickBot="1" x14ac:dyDescent="0.4">
      <c r="B3" s="115"/>
      <c r="C3" s="1"/>
      <c r="D3" s="1"/>
      <c r="E3" s="1"/>
      <c r="F3" s="116"/>
      <c r="G3" s="116"/>
      <c r="H3" s="116"/>
      <c r="I3" s="116"/>
      <c r="J3" s="116"/>
      <c r="K3" s="116"/>
      <c r="L3" s="117"/>
    </row>
    <row r="4" spans="2:12" ht="31.5" customHeight="1" thickBot="1" x14ac:dyDescent="0.4">
      <c r="B4" s="115"/>
      <c r="C4" s="121" t="s">
        <v>782</v>
      </c>
      <c r="D4" s="1"/>
      <c r="E4" s="110" t="s">
        <v>783</v>
      </c>
      <c r="F4" s="116"/>
      <c r="G4" s="110" t="s">
        <v>784</v>
      </c>
      <c r="H4" s="116"/>
      <c r="I4" s="110" t="s">
        <v>785</v>
      </c>
      <c r="J4" s="116"/>
      <c r="K4" s="30" t="s">
        <v>786</v>
      </c>
      <c r="L4" s="117"/>
    </row>
    <row r="5" spans="2:12" ht="26" customHeight="1" x14ac:dyDescent="0.35">
      <c r="B5" s="115"/>
      <c r="C5" s="222" t="str">
        <f>'0.Product identification'!C5</f>
        <v>to be completed</v>
      </c>
      <c r="D5" s="1"/>
      <c r="E5" s="220" t="str">
        <f>'1.Battery removal'!F4</f>
        <v>Step to be completed</v>
      </c>
      <c r="F5" s="116"/>
      <c r="G5" s="220" t="str">
        <f>'2.Presumption of recyclability'!F5</f>
        <v>Not applicable</v>
      </c>
      <c r="H5" s="116"/>
      <c r="I5" s="220" t="str">
        <f>IF(G5="Product mainly recyclable", "Step not required",'3.Materials balance'!N5)</f>
        <v>The bill of materials is not complete enough</v>
      </c>
      <c r="J5" s="116"/>
      <c r="K5" s="220" t="str">
        <f>IF(E5="Step validated",IF(G5="Product mainly recyclable","Product eligible to the statement Majoritairement recyclable",IF(I5="Product mainly recyclable","Product eligible to the statement Majoritairement recyclable","No recyclability statement can be displayed in the current state of the assessment")),"Product not eligible to the statement Majoritairement recyclable")</f>
        <v>Product not eligible to the statement Majoritairement recyclable</v>
      </c>
      <c r="L5" s="117"/>
    </row>
    <row r="6" spans="2:12" ht="23.5" customHeight="1" x14ac:dyDescent="0.35">
      <c r="B6" s="115"/>
      <c r="C6" s="221"/>
      <c r="D6" s="1"/>
      <c r="E6" s="221"/>
      <c r="F6" s="116"/>
      <c r="G6" s="221"/>
      <c r="H6" s="116"/>
      <c r="I6" s="221"/>
      <c r="J6" s="116"/>
      <c r="K6" s="221"/>
      <c r="L6" s="117"/>
    </row>
    <row r="7" spans="2:12" ht="15" thickBot="1" x14ac:dyDescent="0.4">
      <c r="B7" s="118"/>
      <c r="C7" s="119"/>
      <c r="D7" s="119"/>
      <c r="E7" s="119"/>
      <c r="F7" s="71"/>
      <c r="G7" s="71"/>
      <c r="H7" s="71"/>
      <c r="I7" s="71"/>
      <c r="J7" s="71"/>
      <c r="K7" s="71"/>
      <c r="L7" s="120"/>
    </row>
    <row r="9" spans="2:12" ht="15" thickBot="1" x14ac:dyDescent="0.4"/>
    <row r="10" spans="2:12" ht="18.5" x14ac:dyDescent="0.45">
      <c r="B10" s="111"/>
      <c r="C10" s="123" t="s">
        <v>787</v>
      </c>
      <c r="D10" s="112"/>
      <c r="E10" s="112"/>
      <c r="F10" s="113"/>
      <c r="G10" s="113"/>
      <c r="H10" s="113"/>
      <c r="I10" s="113"/>
      <c r="J10" s="113"/>
      <c r="K10" s="113"/>
      <c r="L10" s="114"/>
    </row>
    <row r="11" spans="2:12" ht="56.5" customHeight="1" x14ac:dyDescent="0.35">
      <c r="B11" s="115"/>
      <c r="C11" s="216" t="s">
        <v>791</v>
      </c>
      <c r="D11" s="216"/>
      <c r="E11" s="216"/>
      <c r="F11" s="216"/>
      <c r="G11" s="216"/>
      <c r="H11" s="216"/>
      <c r="I11" s="216"/>
      <c r="J11" s="216"/>
      <c r="K11" s="216"/>
      <c r="L11" s="117"/>
    </row>
    <row r="12" spans="2:12" ht="15" thickBot="1" x14ac:dyDescent="0.4">
      <c r="B12" s="115"/>
      <c r="C12" s="1"/>
      <c r="D12" s="1"/>
      <c r="E12" s="116"/>
      <c r="F12" s="116"/>
      <c r="G12" s="116"/>
      <c r="H12" s="116"/>
      <c r="I12" s="116"/>
      <c r="J12" s="116"/>
      <c r="K12" s="116"/>
      <c r="L12" s="117"/>
    </row>
    <row r="13" spans="2:12" ht="61" customHeight="1" thickBot="1" x14ac:dyDescent="0.4">
      <c r="B13" s="115"/>
      <c r="C13" s="121" t="s">
        <v>788</v>
      </c>
      <c r="D13" s="217" t="s">
        <v>790</v>
      </c>
      <c r="E13" s="218"/>
      <c r="F13" s="218"/>
      <c r="G13" s="218"/>
      <c r="H13" s="218"/>
      <c r="I13" s="218"/>
      <c r="J13" s="218"/>
      <c r="K13" s="219"/>
      <c r="L13" s="117"/>
    </row>
    <row r="14" spans="2:12" ht="120.5" customHeight="1" thickBot="1" x14ac:dyDescent="0.4">
      <c r="B14" s="115"/>
      <c r="C14" s="121" t="s">
        <v>789</v>
      </c>
      <c r="D14" s="217" t="s">
        <v>790</v>
      </c>
      <c r="E14" s="218"/>
      <c r="F14" s="218"/>
      <c r="G14" s="218"/>
      <c r="H14" s="218"/>
      <c r="I14" s="218"/>
      <c r="J14" s="218"/>
      <c r="K14" s="219"/>
      <c r="L14" s="117"/>
    </row>
    <row r="15" spans="2:12" ht="15" thickBot="1" x14ac:dyDescent="0.4">
      <c r="B15" s="118"/>
      <c r="C15" s="119"/>
      <c r="D15" s="119"/>
      <c r="E15" s="119"/>
      <c r="F15" s="71"/>
      <c r="G15" s="71"/>
      <c r="H15" s="71"/>
      <c r="I15" s="71"/>
      <c r="J15" s="71"/>
      <c r="K15" s="71"/>
      <c r="L15" s="120"/>
    </row>
  </sheetData>
  <sheetProtection algorithmName="SHA-512" hashValue="v24ejrrTVGFgcOx2Tq/q/i9kkWjkOBf369dHveuYH7KNzBSrcl8BdEMjsrcKSh3O1xlICjqQadNHrFZfpXu5Mw==" saltValue="ASWpK+DWhgvvbhFXH/guPg==" spinCount="100000" sheet="1" objects="1" scenarios="1" selectLockedCells="1"/>
  <mergeCells count="8">
    <mergeCell ref="C11:K11"/>
    <mergeCell ref="D13:K13"/>
    <mergeCell ref="D14:K14"/>
    <mergeCell ref="I5:I6"/>
    <mergeCell ref="C5:C6"/>
    <mergeCell ref="E5:E6"/>
    <mergeCell ref="G5:G6"/>
    <mergeCell ref="K5:K6"/>
  </mergeCells>
  <conditionalFormatting sqref="C5 E5">
    <cfRule type="cellIs" dxfId="5" priority="10" operator="equal">
      <formula>"produit majoritairement recyclable"</formula>
    </cfRule>
  </conditionalFormatting>
  <conditionalFormatting sqref="G5">
    <cfRule type="cellIs" dxfId="4" priority="9" operator="equal">
      <formula>"produit majoritairement recyclable"</formula>
    </cfRule>
  </conditionalFormatting>
  <conditionalFormatting sqref="I5">
    <cfRule type="cellIs" dxfId="3" priority="8" operator="equal">
      <formula>"produit majoritairement recyclable"</formula>
    </cfRule>
  </conditionalFormatting>
  <conditionalFormatting sqref="K5">
    <cfRule type="cellIs" dxfId="2" priority="7" operator="equal">
      <formula>"produit majoritairement recyclable"</formula>
    </cfRule>
  </conditionalFormatting>
  <conditionalFormatting sqref="K5:K6">
    <cfRule type="cellIs" dxfId="1" priority="1" operator="equal">
      <formula>"Produit non éligible à la mention Majoritairement recyclable"</formula>
    </cfRule>
    <cfRule type="cellIs" dxfId="0" priority="2" operator="equal">
      <formula>"Produit éligible à la mention Majoritairement recyclable"</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A4ECD-B5F0-4C8E-B6B0-06C396329585}">
  <dimension ref="B1:M26"/>
  <sheetViews>
    <sheetView showGridLines="0" workbookViewId="0">
      <selection activeCell="I16" sqref="I16"/>
    </sheetView>
  </sheetViews>
  <sheetFormatPr baseColWidth="10" defaultRowHeight="14.5" x14ac:dyDescent="0.35"/>
  <cols>
    <col min="2" max="2" width="37.54296875" customWidth="1"/>
    <col min="9" max="9" width="37.90625" customWidth="1"/>
    <col min="10" max="10" width="20.1796875" customWidth="1"/>
    <col min="11" max="11" width="20.36328125" customWidth="1"/>
    <col min="12" max="12" width="18.7265625" customWidth="1"/>
    <col min="13" max="13" width="17.90625" customWidth="1"/>
  </cols>
  <sheetData>
    <row r="1" spans="2:13" ht="15" thickBot="1" x14ac:dyDescent="0.4"/>
    <row r="2" spans="2:13" ht="26.5" customHeight="1" thickBot="1" x14ac:dyDescent="0.4">
      <c r="B2" s="35"/>
      <c r="C2" s="238" t="s">
        <v>793</v>
      </c>
      <c r="D2" s="239"/>
      <c r="E2" s="239"/>
      <c r="F2" s="240"/>
      <c r="I2" s="43"/>
      <c r="J2" s="226" t="s">
        <v>818</v>
      </c>
      <c r="K2" s="227"/>
      <c r="L2" s="227"/>
      <c r="M2" s="228"/>
    </row>
    <row r="3" spans="2:13" ht="15" thickBot="1" x14ac:dyDescent="0.4">
      <c r="B3" s="241" t="s">
        <v>794</v>
      </c>
      <c r="C3" s="242"/>
      <c r="D3" s="242"/>
      <c r="E3" s="242"/>
      <c r="F3" s="243"/>
      <c r="I3" s="229" t="s">
        <v>816</v>
      </c>
      <c r="J3" s="231" t="s">
        <v>612</v>
      </c>
      <c r="K3" s="140" t="s">
        <v>819</v>
      </c>
      <c r="L3" s="140" t="s">
        <v>821</v>
      </c>
      <c r="M3" s="233" t="s">
        <v>613</v>
      </c>
    </row>
    <row r="4" spans="2:13" ht="15" thickBot="1" x14ac:dyDescent="0.4">
      <c r="B4" s="36" t="s">
        <v>741</v>
      </c>
      <c r="C4" s="223" t="s">
        <v>804</v>
      </c>
      <c r="D4" s="224"/>
      <c r="E4" s="224"/>
      <c r="F4" s="225"/>
      <c r="I4" s="230"/>
      <c r="J4" s="232"/>
      <c r="K4" s="141" t="s">
        <v>820</v>
      </c>
      <c r="L4" s="141" t="s">
        <v>822</v>
      </c>
      <c r="M4" s="234"/>
    </row>
    <row r="5" spans="2:13" ht="15" thickBot="1" x14ac:dyDescent="0.4">
      <c r="B5" s="36" t="s">
        <v>806</v>
      </c>
      <c r="C5" s="223" t="s">
        <v>804</v>
      </c>
      <c r="D5" s="224"/>
      <c r="E5" s="224"/>
      <c r="F5" s="225"/>
      <c r="I5" s="44" t="s">
        <v>817</v>
      </c>
      <c r="J5" s="142" t="s">
        <v>800</v>
      </c>
      <c r="K5" s="143" t="s">
        <v>823</v>
      </c>
      <c r="L5" s="143" t="s">
        <v>802</v>
      </c>
      <c r="M5" s="143" t="s">
        <v>824</v>
      </c>
    </row>
    <row r="6" spans="2:13" ht="15" thickBot="1" x14ac:dyDescent="0.4">
      <c r="B6" s="36" t="s">
        <v>807</v>
      </c>
      <c r="C6" s="223" t="s">
        <v>804</v>
      </c>
      <c r="D6" s="224"/>
      <c r="E6" s="224"/>
      <c r="F6" s="225"/>
      <c r="I6" s="45" t="s">
        <v>825</v>
      </c>
      <c r="J6" s="46">
        <v>0.95</v>
      </c>
      <c r="K6" s="46">
        <v>0.95</v>
      </c>
      <c r="L6" s="46">
        <v>0.95</v>
      </c>
      <c r="M6" s="46">
        <v>0.95</v>
      </c>
    </row>
    <row r="7" spans="2:13" ht="15" thickBot="1" x14ac:dyDescent="0.4">
      <c r="B7" s="36" t="s">
        <v>808</v>
      </c>
      <c r="C7" s="223" t="s">
        <v>804</v>
      </c>
      <c r="D7" s="224"/>
      <c r="E7" s="224"/>
      <c r="F7" s="225"/>
      <c r="I7" s="45" t="s">
        <v>826</v>
      </c>
      <c r="J7" s="46">
        <v>0.95</v>
      </c>
      <c r="K7" s="46">
        <v>0.95</v>
      </c>
      <c r="L7" s="122">
        <v>0</v>
      </c>
      <c r="M7" s="122">
        <v>0</v>
      </c>
    </row>
    <row r="8" spans="2:13" ht="15" thickBot="1" x14ac:dyDescent="0.4">
      <c r="B8" s="36" t="s">
        <v>809</v>
      </c>
      <c r="C8" s="223" t="s">
        <v>804</v>
      </c>
      <c r="D8" s="224"/>
      <c r="E8" s="224"/>
      <c r="F8" s="225"/>
      <c r="I8" s="45" t="s">
        <v>827</v>
      </c>
      <c r="J8" s="122">
        <v>0</v>
      </c>
      <c r="K8" s="122">
        <v>0</v>
      </c>
      <c r="L8" s="46">
        <v>0.95</v>
      </c>
      <c r="M8" s="46">
        <v>0.95</v>
      </c>
    </row>
    <row r="9" spans="2:13" ht="15" thickBot="1" x14ac:dyDescent="0.4">
      <c r="B9" s="244" t="s">
        <v>795</v>
      </c>
      <c r="C9" s="245"/>
      <c r="D9" s="245"/>
      <c r="E9" s="245"/>
      <c r="F9" s="246"/>
      <c r="I9" s="45" t="s">
        <v>828</v>
      </c>
      <c r="J9" s="46">
        <v>0.3</v>
      </c>
      <c r="K9" s="46">
        <v>0.3</v>
      </c>
      <c r="L9" s="46">
        <v>0.3</v>
      </c>
      <c r="M9" s="46">
        <v>0.3</v>
      </c>
    </row>
    <row r="10" spans="2:13" ht="24.5" thickBot="1" x14ac:dyDescent="0.4">
      <c r="B10" s="139" t="s">
        <v>797</v>
      </c>
      <c r="C10" s="137" t="s">
        <v>612</v>
      </c>
      <c r="D10" s="37" t="s">
        <v>798</v>
      </c>
      <c r="E10" s="37" t="s">
        <v>799</v>
      </c>
      <c r="F10" s="38" t="s">
        <v>613</v>
      </c>
      <c r="I10" s="45" t="s">
        <v>829</v>
      </c>
      <c r="J10" s="122">
        <v>0</v>
      </c>
      <c r="K10" s="122">
        <v>0</v>
      </c>
      <c r="L10" s="46">
        <v>0.5</v>
      </c>
      <c r="M10" s="46">
        <v>0.5</v>
      </c>
    </row>
    <row r="11" spans="2:13" ht="15" thickBot="1" x14ac:dyDescent="0.4">
      <c r="B11" s="139" t="s">
        <v>817</v>
      </c>
      <c r="C11" s="138" t="s">
        <v>800</v>
      </c>
      <c r="D11" s="38" t="s">
        <v>801</v>
      </c>
      <c r="E11" s="38" t="s">
        <v>802</v>
      </c>
      <c r="F11" s="38" t="s">
        <v>803</v>
      </c>
      <c r="I11" s="45" t="s">
        <v>830</v>
      </c>
      <c r="J11" s="46">
        <v>0.3</v>
      </c>
      <c r="K11" s="46">
        <v>0.3</v>
      </c>
      <c r="L11" s="46">
        <v>0.3</v>
      </c>
      <c r="M11" s="46">
        <v>0.3</v>
      </c>
    </row>
    <row r="12" spans="2:13" ht="15" thickBot="1" x14ac:dyDescent="0.4">
      <c r="B12" s="136" t="s">
        <v>743</v>
      </c>
      <c r="C12" s="39" t="s">
        <v>805</v>
      </c>
      <c r="D12" s="39" t="s">
        <v>805</v>
      </c>
      <c r="E12" s="39" t="s">
        <v>804</v>
      </c>
      <c r="F12" s="39" t="s">
        <v>804</v>
      </c>
      <c r="I12" s="45" t="s">
        <v>831</v>
      </c>
      <c r="J12" s="46">
        <v>0</v>
      </c>
      <c r="K12" s="46">
        <v>0</v>
      </c>
      <c r="L12" s="46">
        <v>0</v>
      </c>
      <c r="M12" s="46">
        <v>0</v>
      </c>
    </row>
    <row r="13" spans="2:13" ht="15" thickBot="1" x14ac:dyDescent="0.4">
      <c r="B13" s="36" t="s">
        <v>744</v>
      </c>
      <c r="C13" s="39" t="s">
        <v>805</v>
      </c>
      <c r="D13" s="39" t="s">
        <v>805</v>
      </c>
      <c r="E13" s="39" t="s">
        <v>805</v>
      </c>
      <c r="F13" s="39" t="s">
        <v>804</v>
      </c>
      <c r="I13" s="45" t="s">
        <v>832</v>
      </c>
      <c r="J13" s="46">
        <v>0</v>
      </c>
      <c r="K13" s="46">
        <v>0</v>
      </c>
      <c r="L13" s="46">
        <v>0</v>
      </c>
      <c r="M13" s="46">
        <v>0</v>
      </c>
    </row>
    <row r="14" spans="2:13" ht="15" thickBot="1" x14ac:dyDescent="0.4">
      <c r="B14" s="36" t="s">
        <v>739</v>
      </c>
      <c r="C14" s="39" t="s">
        <v>805</v>
      </c>
      <c r="D14" s="39" t="s">
        <v>804</v>
      </c>
      <c r="E14" s="39" t="s">
        <v>805</v>
      </c>
      <c r="F14" s="39" t="s">
        <v>805</v>
      </c>
      <c r="I14" s="45" t="s">
        <v>833</v>
      </c>
      <c r="J14" s="46">
        <v>0</v>
      </c>
      <c r="K14" s="46">
        <v>0</v>
      </c>
      <c r="L14" s="46">
        <v>0</v>
      </c>
      <c r="M14" s="46">
        <v>0</v>
      </c>
    </row>
    <row r="15" spans="2:13" ht="15" thickBot="1" x14ac:dyDescent="0.4">
      <c r="B15" s="36" t="s">
        <v>740</v>
      </c>
      <c r="C15" s="39" t="s">
        <v>804</v>
      </c>
      <c r="D15" s="39" t="s">
        <v>805</v>
      </c>
      <c r="E15" s="39" t="s">
        <v>805</v>
      </c>
      <c r="F15" s="39" t="s">
        <v>805</v>
      </c>
      <c r="I15" s="75" t="s">
        <v>839</v>
      </c>
    </row>
    <row r="16" spans="2:13" ht="15" thickBot="1" x14ac:dyDescent="0.4">
      <c r="B16" s="235" t="s">
        <v>796</v>
      </c>
      <c r="C16" s="236"/>
      <c r="D16" s="236"/>
      <c r="E16" s="236"/>
      <c r="F16" s="237"/>
    </row>
    <row r="17" spans="2:6" ht="24.5" thickBot="1" x14ac:dyDescent="0.4">
      <c r="B17" s="36" t="s">
        <v>745</v>
      </c>
      <c r="C17" s="223" t="s">
        <v>805</v>
      </c>
      <c r="D17" s="224"/>
      <c r="E17" s="224"/>
      <c r="F17" s="225"/>
    </row>
    <row r="18" spans="2:6" ht="15" thickBot="1" x14ac:dyDescent="0.4">
      <c r="B18" s="36" t="s">
        <v>810</v>
      </c>
      <c r="C18" s="223" t="s">
        <v>805</v>
      </c>
      <c r="D18" s="224"/>
      <c r="E18" s="224"/>
      <c r="F18" s="225"/>
    </row>
    <row r="19" spans="2:6" ht="15" thickBot="1" x14ac:dyDescent="0.4">
      <c r="B19" s="36" t="s">
        <v>746</v>
      </c>
      <c r="C19" s="223" t="s">
        <v>805</v>
      </c>
      <c r="D19" s="224"/>
      <c r="E19" s="224"/>
      <c r="F19" s="225"/>
    </row>
    <row r="20" spans="2:6" ht="15" thickBot="1" x14ac:dyDescent="0.4">
      <c r="B20" s="36" t="s">
        <v>747</v>
      </c>
      <c r="C20" s="223" t="s">
        <v>805</v>
      </c>
      <c r="D20" s="224"/>
      <c r="E20" s="224"/>
      <c r="F20" s="225"/>
    </row>
    <row r="21" spans="2:6" ht="15" thickBot="1" x14ac:dyDescent="0.4">
      <c r="B21" s="36" t="s">
        <v>811</v>
      </c>
      <c r="C21" s="223" t="s">
        <v>805</v>
      </c>
      <c r="D21" s="224"/>
      <c r="E21" s="224"/>
      <c r="F21" s="225"/>
    </row>
    <row r="22" spans="2:6" ht="15" thickBot="1" x14ac:dyDescent="0.4">
      <c r="B22" s="36" t="s">
        <v>812</v>
      </c>
      <c r="C22" s="223" t="s">
        <v>805</v>
      </c>
      <c r="D22" s="224"/>
      <c r="E22" s="224"/>
      <c r="F22" s="225"/>
    </row>
    <row r="23" spans="2:6" ht="15" thickBot="1" x14ac:dyDescent="0.4">
      <c r="B23" s="36" t="s">
        <v>813</v>
      </c>
      <c r="C23" s="223" t="s">
        <v>805</v>
      </c>
      <c r="D23" s="224"/>
      <c r="E23" s="224"/>
      <c r="F23" s="225"/>
    </row>
    <row r="24" spans="2:6" ht="15" thickBot="1" x14ac:dyDescent="0.4">
      <c r="B24" s="36" t="s">
        <v>608</v>
      </c>
      <c r="C24" s="223" t="s">
        <v>805</v>
      </c>
      <c r="D24" s="224"/>
      <c r="E24" s="224"/>
      <c r="F24" s="225"/>
    </row>
    <row r="25" spans="2:6" ht="15" thickBot="1" x14ac:dyDescent="0.4">
      <c r="B25" s="36" t="s">
        <v>814</v>
      </c>
      <c r="C25" s="223" t="s">
        <v>805</v>
      </c>
      <c r="D25" s="224"/>
      <c r="E25" s="224"/>
      <c r="F25" s="225"/>
    </row>
    <row r="26" spans="2:6" ht="15" thickBot="1" x14ac:dyDescent="0.4">
      <c r="B26" s="36" t="s">
        <v>815</v>
      </c>
      <c r="C26" s="223" t="s">
        <v>805</v>
      </c>
      <c r="D26" s="224"/>
      <c r="E26" s="224"/>
      <c r="F26" s="225"/>
    </row>
  </sheetData>
  <sheetProtection algorithmName="SHA-512" hashValue="JRK+ja0FRqpg0FyU18rg2SROnnhS02utIF1XdEIZJGCuctg4Erb4WFUfWCAF9VFjMI4UdZs+XZPgJm3Dz9KJuA==" saltValue="lZ0GWoiscd9Ki+wgaRkTBg==" spinCount="100000" sheet="1" selectLockedCells="1" selectUnlockedCells="1"/>
  <mergeCells count="23">
    <mergeCell ref="C22:F22"/>
    <mergeCell ref="C23:F23"/>
    <mergeCell ref="C24:F24"/>
    <mergeCell ref="C25:F25"/>
    <mergeCell ref="C26:F26"/>
    <mergeCell ref="J2:M2"/>
    <mergeCell ref="I3:I4"/>
    <mergeCell ref="J3:J4"/>
    <mergeCell ref="M3:M4"/>
    <mergeCell ref="B16:F16"/>
    <mergeCell ref="C2:F2"/>
    <mergeCell ref="B3:F3"/>
    <mergeCell ref="C4:F4"/>
    <mergeCell ref="B9:F9"/>
    <mergeCell ref="C5:F5"/>
    <mergeCell ref="C6:F6"/>
    <mergeCell ref="C7:F7"/>
    <mergeCell ref="C8:F8"/>
    <mergeCell ref="C17:F17"/>
    <mergeCell ref="C18:F18"/>
    <mergeCell ref="C19:F19"/>
    <mergeCell ref="C20:F20"/>
    <mergeCell ref="C21:F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3F0A2F2C4B514F9AF5A27EF6314DCC" ma:contentTypeVersion="16" ma:contentTypeDescription="Crée un document." ma:contentTypeScope="" ma:versionID="c39f34017531e6390d2de53d110d422e">
  <xsd:schema xmlns:xsd="http://www.w3.org/2001/XMLSchema" xmlns:xs="http://www.w3.org/2001/XMLSchema" xmlns:p="http://schemas.microsoft.com/office/2006/metadata/properties" xmlns:ns2="531b968c-a8e5-4395-8f06-6b24c6828164" xmlns:ns3="b3396928-f3f7-4467-8517-3c0fdd514ec6" targetNamespace="http://schemas.microsoft.com/office/2006/metadata/properties" ma:root="true" ma:fieldsID="2d9a21cf6d297dc2f9ce87658c043d65" ns2:_="" ns3:_="">
    <xsd:import namespace="531b968c-a8e5-4395-8f06-6b24c6828164"/>
    <xsd:import namespace="b3396928-f3f7-4467-8517-3c0fdd514e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1b968c-a8e5-4395-8f06-6b24c68281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5b0e87fd-663f-4a07-a09d-6ee3bb6a45d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396928-f3f7-4467-8517-3c0fdd514ec6"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fdf4c400-a6f1-44fc-80da-687e292a6e5e}" ma:internalName="TaxCatchAll" ma:showField="CatchAllData" ma:web="b3396928-f3f7-4467-8517-3c0fdd514e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409ECB-0B38-45CC-B15B-F39871386363}"/>
</file>

<file path=customXml/itemProps2.xml><?xml version="1.0" encoding="utf-8"?>
<ds:datastoreItem xmlns:ds="http://schemas.openxmlformats.org/officeDocument/2006/customXml" ds:itemID="{39FECEE4-7558-409B-93D0-EBC4691E63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Introduction</vt:lpstr>
      <vt:lpstr>User guide</vt:lpstr>
      <vt:lpstr>0.Product identification</vt:lpstr>
      <vt:lpstr>1.Battery removal</vt:lpstr>
      <vt:lpstr>2.Presumption of recyclability</vt:lpstr>
      <vt:lpstr>3.Materials balance</vt:lpstr>
      <vt:lpstr>4.Disruptive linkages</vt:lpstr>
      <vt:lpstr>RESULTS</vt:lpstr>
      <vt:lpstr>INFO_Materials recyclability</vt:lpstr>
      <vt:lpstr>INFO_Versions</vt:lpstr>
      <vt:lpstr>BDD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Laurène CUENOT</dc:creator>
  <cp:lastModifiedBy>Thomas VAN NIEUWENHUYSE</cp:lastModifiedBy>
  <dcterms:created xsi:type="dcterms:W3CDTF">2022-10-31T11:08:32Z</dcterms:created>
  <dcterms:modified xsi:type="dcterms:W3CDTF">2023-10-25T17:40:29Z</dcterms:modified>
</cp:coreProperties>
</file>